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'PagosPF'!$A$1:$D$33</definedName>
  </definedNames>
  <calcPr fullCalcOnLoad="1"/>
</workbook>
</file>

<file path=xl/sharedStrings.xml><?xml version="1.0" encoding="utf-8"?>
<sst xmlns="http://schemas.openxmlformats.org/spreadsheetml/2006/main" count="35" uniqueCount="34">
  <si>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</si>
  <si>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</si>
  <si>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</si>
  <si>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</si>
  <si>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</si>
  <si>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</si>
  <si>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</si>
  <si>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</si>
  <si>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Menos: Retenciones del periodo</t>
  </si>
  <si>
    <t>Valor de los actos o actividades gravados</t>
  </si>
  <si>
    <t>Valor de actividades exentas</t>
  </si>
  <si>
    <t>Valor total de los actos o actividades</t>
  </si>
  <si>
    <t>Iva retenido</t>
  </si>
  <si>
    <t>Iva acreditable</t>
  </si>
  <si>
    <t>Saldo a favor de periodos anteriores</t>
  </si>
  <si>
    <t>Impuesto a cargo (a favor)</t>
  </si>
  <si>
    <t>Impuesto</t>
  </si>
  <si>
    <t>Saldo a cargo (a favor) del periodo</t>
  </si>
  <si>
    <t>Ingresos del mes</t>
  </si>
  <si>
    <t>Deducciones del mes</t>
  </si>
  <si>
    <t>Mes de la declaración</t>
  </si>
  <si>
    <t>Impuesto a cargo (a favor) del mes</t>
  </si>
  <si>
    <t>Impuesto del mes</t>
  </si>
  <si>
    <t>ISR:</t>
  </si>
  <si>
    <t>IVA:</t>
  </si>
  <si>
    <t>Cálculo del pago provisional de las personas físicas con ingresos por Arrendamiento</t>
  </si>
  <si>
    <t>En adelante</t>
  </si>
  <si>
    <t>Impuesto predial</t>
  </si>
  <si>
    <t>Nombre</t>
  </si>
  <si>
    <t>según el artículo 116 de la nueva Ley del Impuesto sobre la Renta, y del pago del IVA</t>
  </si>
  <si>
    <t>Impuesto causado</t>
  </si>
  <si>
    <t>Tarifa según artículo 106</t>
  </si>
  <si>
    <t>Enero 2023</t>
  </si>
  <si>
    <t>Pago mensual - Año 2024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</si>
</sst>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  <numFmt numFmtId="189" formatCode="dd/mm/yyyy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187" fontId="1" fillId="0" borderId="0" xfId="0" applyNumberFormat="1" applyFont="1" applyAlignment="1">
      <alignment horizontal="left"/>
    </xf>
    <xf numFmtId="4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A1">
      <selection activeCell="C6" sqref="C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25</v>
      </c>
      <c r="B1" s="2"/>
      <c r="C1" s="2"/>
      <c r="D1" s="2"/>
      <c r="M1" s="1" t="s">
        <v>31</v>
      </c>
    </row>
    <row r="2" spans="1:4" ht="12.75">
      <c r="A2" s="2" t="s">
        <v>29</v>
      </c>
      <c r="B2" s="2"/>
      <c r="C2" s="2"/>
      <c r="D2" s="2"/>
    </row>
    <row r="3" spans="1:4" ht="12.75">
      <c r="A3" s="2" t="s">
        <v>33</v>
      </c>
      <c r="B3" s="2"/>
      <c r="C3" s="2"/>
      <c r="D3" s="2"/>
    </row>
    <row r="4" ht="12.75">
      <c r="M4" s="1" t="s">
        <v>32</v>
      </c>
    </row>
    <row r="6" spans="1:17" ht="12.75">
      <c r="A6" t="s">
        <v>3</v>
      </c>
      <c r="C6" s="14" t="s">
        <v>28</v>
      </c>
      <c r="D6" s="12"/>
      <c r="E6" s="14"/>
      <c r="M6" t="s">
        <v>0</v>
      </c>
      <c r="N6" t="s">
        <v>0</v>
      </c>
      <c r="O6" t="s">
        <v>1</v>
      </c>
      <c r="P6" t="s">
        <v>2</v>
      </c>
      <c r="Q6" t="s">
        <v>16</v>
      </c>
    </row>
    <row r="7" spans="1:15" ht="12.75">
      <c r="A7" s="1" t="s">
        <v>20</v>
      </c>
      <c r="C7" s="19">
        <v>45292</v>
      </c>
      <c r="D7" s="15"/>
      <c r="E7" s="15"/>
      <c r="M7" t="s">
        <v>4</v>
      </c>
      <c r="N7" t="s">
        <v>5</v>
      </c>
      <c r="O7" t="s">
        <v>6</v>
      </c>
    </row>
    <row r="8" spans="1:17" ht="12.75">
      <c r="A8" s="1"/>
      <c r="C8" s="11"/>
      <c r="D8" s="5"/>
      <c r="E8" s="12"/>
      <c r="M8">
        <v>0.01</v>
      </c>
      <c r="N8">
        <v>746.04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1"/>
      <c r="D9" s="5"/>
      <c r="E9" s="12"/>
      <c r="M9">
        <v>746.05</v>
      </c>
      <c r="N9">
        <v>6332.05</v>
      </c>
      <c r="O9">
        <v>14.32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1"/>
      <c r="D10" s="5"/>
      <c r="E10" s="12"/>
      <c r="M10">
        <v>6332.06</v>
      </c>
      <c r="N10">
        <v>11128.01</v>
      </c>
      <c r="O10">
        <v>371.83</v>
      </c>
      <c r="P10" s="3">
        <v>0.10880000000000001</v>
      </c>
      <c r="Q10">
        <f t="shared" si="0"/>
        <v>0</v>
      </c>
    </row>
    <row r="11" spans="1:17" ht="12.75">
      <c r="A11" s="8" t="s">
        <v>23</v>
      </c>
      <c r="B11" s="2"/>
      <c r="C11" s="2"/>
      <c r="D11" s="2"/>
      <c r="M11">
        <v>11128.02</v>
      </c>
      <c r="N11">
        <v>12935.82</v>
      </c>
      <c r="O11">
        <v>893.63</v>
      </c>
      <c r="P11" s="3">
        <v>0.16</v>
      </c>
      <c r="Q11">
        <f t="shared" si="0"/>
        <v>0</v>
      </c>
    </row>
    <row r="12" spans="13:17" ht="12.75">
      <c r="M12">
        <v>12935.83</v>
      </c>
      <c r="N12">
        <v>15487.71</v>
      </c>
      <c r="O12">
        <v>1182.88</v>
      </c>
      <c r="P12" s="3">
        <v>0.17920000000000003</v>
      </c>
      <c r="Q12">
        <f t="shared" si="0"/>
        <v>0</v>
      </c>
    </row>
    <row r="13" spans="1:17" ht="12.75">
      <c r="A13" t="s">
        <v>18</v>
      </c>
      <c r="D13" s="16"/>
      <c r="M13">
        <v>15487.72</v>
      </c>
      <c r="N13">
        <v>31236.49</v>
      </c>
      <c r="O13">
        <v>1640.18</v>
      </c>
      <c r="P13" s="3">
        <v>0.2136</v>
      </c>
      <c r="Q13">
        <f t="shared" si="0"/>
        <v>0</v>
      </c>
    </row>
    <row r="14" spans="1:17" ht="12.75">
      <c r="A14" t="s">
        <v>19</v>
      </c>
      <c r="D14" s="16">
        <f>IF(D13&lt;D13*0.35+B37,D13,ROUND(D13*0.35+B37-0.001,0))</f>
        <v>0</v>
      </c>
      <c r="M14">
        <v>31236.5</v>
      </c>
      <c r="N14">
        <v>49233</v>
      </c>
      <c r="O14">
        <v>5004.12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6">
        <f>D13-D14</f>
        <v>0</v>
      </c>
      <c r="M15">
        <v>49233.01</v>
      </c>
      <c r="N15">
        <v>93993.9</v>
      </c>
      <c r="O15">
        <v>9236.89</v>
      </c>
      <c r="P15" s="3">
        <v>0.3</v>
      </c>
      <c r="Q15">
        <f t="shared" si="0"/>
        <v>0</v>
      </c>
    </row>
    <row r="16" spans="1:17" ht="13.5" thickTop="1">
      <c r="A16" s="1" t="s">
        <v>22</v>
      </c>
      <c r="D16" s="7">
        <f>ROUND(Q19-0.004,0)</f>
        <v>0</v>
      </c>
      <c r="M16">
        <v>93993.91</v>
      </c>
      <c r="N16">
        <v>125325.2</v>
      </c>
      <c r="O16">
        <v>22665.17</v>
      </c>
      <c r="P16" s="3">
        <v>0.32</v>
      </c>
      <c r="Q16">
        <f t="shared" si="0"/>
        <v>0</v>
      </c>
    </row>
    <row r="17" spans="1:17" ht="12.75">
      <c r="A17" s="4" t="s">
        <v>8</v>
      </c>
      <c r="D17" s="17"/>
      <c r="M17">
        <v>125325.21</v>
      </c>
      <c r="N17">
        <v>375975.61</v>
      </c>
      <c r="O17">
        <v>32691.18</v>
      </c>
      <c r="P17" s="3">
        <v>0.34</v>
      </c>
      <c r="Q17">
        <f t="shared" si="0"/>
        <v>0</v>
      </c>
    </row>
    <row r="18" spans="1:17" ht="13.5" thickBot="1">
      <c r="A18" s="9" t="s">
        <v>21</v>
      </c>
      <c r="B18" s="9"/>
      <c r="C18" s="9"/>
      <c r="D18" s="13">
        <f>ROUND(D16-D17,0)</f>
        <v>0</v>
      </c>
      <c r="E18" s="7"/>
      <c r="M18">
        <v>375975.62</v>
      </c>
      <c r="N18" s="20" t="s">
        <v>26</v>
      </c>
      <c r="O18">
        <v>117912.32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4" ht="12.75">
      <c r="A22" s="8" t="s">
        <v>24</v>
      </c>
      <c r="B22" s="2"/>
      <c r="C22" s="2"/>
      <c r="D22" s="2"/>
    </row>
    <row r="24" spans="1:4" ht="12.75">
      <c r="A24" s="1" t="s">
        <v>9</v>
      </c>
      <c r="D24" s="16">
        <f>D13</f>
        <v>0</v>
      </c>
    </row>
    <row r="25" spans="1:4" ht="12.75">
      <c r="A25" t="s">
        <v>10</v>
      </c>
      <c r="D25" s="16">
        <v>0</v>
      </c>
    </row>
    <row r="26" spans="1:4" ht="13.5" thickBot="1">
      <c r="A26" t="s">
        <v>11</v>
      </c>
      <c r="D26" s="6">
        <f>D24+D25</f>
        <v>0</v>
      </c>
    </row>
    <row r="27" ht="13.5" thickTop="1">
      <c r="D27" s="7"/>
    </row>
    <row r="28" spans="1:4" ht="12.75">
      <c r="A28" s="1" t="s">
        <v>30</v>
      </c>
      <c r="D28" s="7">
        <f>ROUND(D24*0.16-0.004,0)</f>
        <v>0</v>
      </c>
    </row>
    <row r="29" spans="1:4" ht="12.75">
      <c r="A29" t="s">
        <v>12</v>
      </c>
      <c r="D29" s="16">
        <v>0</v>
      </c>
    </row>
    <row r="30" spans="1:4" ht="12.75">
      <c r="A30" t="s">
        <v>13</v>
      </c>
      <c r="D30" s="16">
        <v>0</v>
      </c>
    </row>
    <row r="31" spans="1:4" ht="12.75">
      <c r="A31" t="s">
        <v>17</v>
      </c>
      <c r="D31" s="7">
        <f>D28-D29-D30</f>
        <v>0</v>
      </c>
    </row>
    <row r="32" spans="1:4" ht="12.75">
      <c r="A32" t="s">
        <v>14</v>
      </c>
      <c r="D32" s="16">
        <v>0</v>
      </c>
    </row>
    <row r="33" spans="1:4" ht="13.5" thickBot="1">
      <c r="A33" s="9" t="s">
        <v>15</v>
      </c>
      <c r="B33" s="9"/>
      <c r="C33" s="9"/>
      <c r="D33" s="13">
        <f>D31-D32</f>
        <v>0</v>
      </c>
    </row>
    <row r="34" ht="13.5" thickTop="1"/>
    <row r="35" spans="7:11" ht="12.75">
      <c r="G35" s="2"/>
      <c r="H35" s="2"/>
      <c r="I35" s="2"/>
      <c r="J35" s="2"/>
      <c r="K35" s="2"/>
    </row>
    <row r="37" spans="1:2" ht="12.75">
      <c r="A37" s="10" t="s">
        <v>27</v>
      </c>
      <c r="B37" s="18">
        <v>0</v>
      </c>
    </row>
  </sheetData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2024-02-09T15:31:24Z</dcterms:modified>
  <cp:category/>
  <cp:version/>
  <cp:contentType/>
  <cp:contentStatus/>
</cp:coreProperties>
</file>