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rendTr" sheetId="1" r:id="rId1"/>
  </sheets>
  <definedNames>
    <definedName name="_xlnm.Print_Area" localSheetId="0">'ArrendTr'!$A$1:$D$20</definedName>
  </definedNames>
  <calcPr fullCalcOnLoad="1"/>
</workbook>
</file>

<file path=xl/sharedStrings.xml><?xml version="1.0" encoding="utf-8"?>
<sst xmlns="http://schemas.openxmlformats.org/spreadsheetml/2006/main" count="26" uniqueCount="24">
  <si>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</si>
  <si>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</si>
  <si>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</si>
  <si>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</si>
  <si>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</si>
  <si>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</si>
  <si>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</si>
  <si>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</si>
  <si>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Impuesto</t>
  </si>
  <si>
    <t>ISR:</t>
  </si>
  <si>
    <t>Cálculo del pago provisional de las personas físicas con ingresos por Arrendamiento</t>
  </si>
  <si>
    <t>En adelante</t>
  </si>
  <si>
    <t>Impuesto predial</t>
  </si>
  <si>
    <t>según el artículo 116 de la nueva Ley del Impuesto sobre la Renta, y del pago del IVA</t>
  </si>
  <si>
    <t>Periodo de la declaración</t>
  </si>
  <si>
    <t>Tarifa según artículo 106 (correspondiente a 3 meses)</t>
  </si>
  <si>
    <t>Ingresos del trimestre</t>
  </si>
  <si>
    <t>Deducciones del trimestre</t>
  </si>
  <si>
    <t>Impuesto del trimestre</t>
  </si>
  <si>
    <t>Menos: Retenciones del trimestre</t>
  </si>
  <si>
    <t>Impuesto a cargo (a favor) del trimestre</t>
  </si>
  <si>
    <t>Enero 2018</t>
  </si>
  <si>
    <t>Enero a marzo de 2020</t>
  </si>
  <si>
    <t>Pago trimestral - Año 2020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</si>
</sst>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 applyProtection="1">
      <alignment/>
      <protection locked="0"/>
    </xf>
    <xf numFmtId="188" fontId="1" fillId="2" borderId="0" xfId="0" applyNumberFormat="1" applyFont="1" applyFill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 quotePrefix="1">
      <alignment horizontal="left"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10</v>
      </c>
      <c r="B1" s="2"/>
      <c r="C1" s="2"/>
      <c r="D1" s="2"/>
      <c r="M1" s="1" t="s">
        <v>15</v>
      </c>
    </row>
    <row r="2" spans="1:4" ht="12.75">
      <c r="A2" s="2" t="s">
        <v>13</v>
      </c>
      <c r="B2" s="2"/>
      <c r="C2" s="2"/>
      <c r="D2" s="2"/>
    </row>
    <row r="3" spans="1:4" ht="12.75">
      <c r="A3" s="2" t="s">
        <v>23</v>
      </c>
      <c r="B3" s="2"/>
      <c r="C3" s="2"/>
      <c r="D3" s="2"/>
    </row>
    <row r="4" ht="12.75">
      <c r="M4" s="1" t="s">
        <v>21</v>
      </c>
    </row>
    <row r="6" spans="1:17" ht="12.75">
      <c r="A6" t="s">
        <v>3</v>
      </c>
      <c r="C6" s="19" t="s">
        <v>3</v>
      </c>
      <c r="D6" s="20"/>
      <c r="E6" s="13"/>
      <c r="M6" t="s">
        <v>0</v>
      </c>
      <c r="N6" t="s">
        <v>0</v>
      </c>
      <c r="O6" t="s">
        <v>1</v>
      </c>
      <c r="P6" t="s">
        <v>2</v>
      </c>
      <c r="Q6" t="s">
        <v>8</v>
      </c>
    </row>
    <row r="7" spans="1:15" ht="12.75">
      <c r="A7" s="1" t="s">
        <v>14</v>
      </c>
      <c r="C7" s="21" t="s">
        <v>22</v>
      </c>
      <c r="D7" s="22"/>
      <c r="E7" s="14"/>
      <c r="M7" t="s">
        <v>4</v>
      </c>
      <c r="N7" t="s">
        <v>5</v>
      </c>
      <c r="O7" t="s">
        <v>6</v>
      </c>
    </row>
    <row r="8" spans="1:17" ht="12.75">
      <c r="A8" s="1"/>
      <c r="C8" s="10"/>
      <c r="D8" s="4"/>
      <c r="E8" s="11"/>
      <c r="M8">
        <v>0.01</v>
      </c>
      <c r="N8">
        <v>1735.56</v>
      </c>
      <c r="O8">
        <v>0</v>
      </c>
      <c r="P8" s="3">
        <v>0.0192</v>
      </c>
      <c r="Q8">
        <f>IF(D15&lt;M9,D15*P8,0)</f>
        <v>0</v>
      </c>
    </row>
    <row r="9" spans="1:17" ht="12.75">
      <c r="A9" s="1"/>
      <c r="C9" s="10"/>
      <c r="D9" s="4"/>
      <c r="E9" s="11"/>
      <c r="M9">
        <v>1735.57</v>
      </c>
      <c r="N9">
        <v>14730.54</v>
      </c>
      <c r="O9">
        <v>33.33</v>
      </c>
      <c r="P9" s="3">
        <v>0.064</v>
      </c>
      <c r="Q9">
        <f aca="true" t="shared" si="0" ref="Q9:Q17">IF(AND($D$15&lt;M10,$D$15&gt;N8),($D$15-M9)*P9+O9,0)</f>
        <v>0</v>
      </c>
    </row>
    <row r="10" spans="1:17" ht="12.75">
      <c r="A10" s="1"/>
      <c r="C10" s="10"/>
      <c r="D10" s="4"/>
      <c r="E10" s="11"/>
      <c r="M10">
        <v>14730.55</v>
      </c>
      <c r="N10">
        <v>25887.6</v>
      </c>
      <c r="O10">
        <v>864.99</v>
      </c>
      <c r="P10" s="3">
        <v>0.10880000000000001</v>
      </c>
      <c r="Q10">
        <f t="shared" si="0"/>
        <v>0</v>
      </c>
    </row>
    <row r="11" spans="1:17" ht="12.75">
      <c r="A11" s="7" t="s">
        <v>9</v>
      </c>
      <c r="B11" s="2"/>
      <c r="C11" s="2"/>
      <c r="D11" s="2"/>
      <c r="M11">
        <v>25887.61</v>
      </c>
      <c r="N11">
        <v>30093.21</v>
      </c>
      <c r="O11">
        <v>2078.88</v>
      </c>
      <c r="P11" s="3">
        <v>0.16</v>
      </c>
      <c r="Q11">
        <f t="shared" si="0"/>
        <v>0</v>
      </c>
    </row>
    <row r="12" spans="13:17" ht="12.75">
      <c r="M12">
        <v>30093.22</v>
      </c>
      <c r="N12">
        <v>36029.82</v>
      </c>
      <c r="O12">
        <v>2751.78</v>
      </c>
      <c r="P12" s="3">
        <v>0.17920000000000003</v>
      </c>
      <c r="Q12">
        <f t="shared" si="0"/>
        <v>0</v>
      </c>
    </row>
    <row r="13" spans="1:17" ht="12.75">
      <c r="A13" s="1" t="s">
        <v>16</v>
      </c>
      <c r="D13" s="15">
        <v>0</v>
      </c>
      <c r="M13">
        <v>36029.83</v>
      </c>
      <c r="N13">
        <v>72666.93</v>
      </c>
      <c r="O13">
        <v>3815.61</v>
      </c>
      <c r="P13" s="3">
        <v>0.2136</v>
      </c>
      <c r="Q13">
        <f t="shared" si="0"/>
        <v>0</v>
      </c>
    </row>
    <row r="14" spans="1:17" ht="12.75">
      <c r="A14" s="1" t="s">
        <v>17</v>
      </c>
      <c r="D14" s="15">
        <f>ROUND(D13*0.35+B22,2)</f>
        <v>0</v>
      </c>
      <c r="M14">
        <v>72666.94</v>
      </c>
      <c r="N14">
        <v>114533.07</v>
      </c>
      <c r="O14">
        <v>11641.32</v>
      </c>
      <c r="P14" s="3">
        <v>0.2352</v>
      </c>
      <c r="Q14">
        <f t="shared" si="0"/>
        <v>0</v>
      </c>
    </row>
    <row r="15" spans="1:17" ht="13.5" thickBot="1">
      <c r="A15" t="s">
        <v>7</v>
      </c>
      <c r="D15" s="5">
        <f>D13-D14</f>
        <v>0</v>
      </c>
      <c r="M15">
        <v>114533.08</v>
      </c>
      <c r="N15">
        <v>218662.5</v>
      </c>
      <c r="O15">
        <v>21488.22</v>
      </c>
      <c r="P15" s="3">
        <v>0.3</v>
      </c>
      <c r="Q15">
        <f t="shared" si="0"/>
        <v>0</v>
      </c>
    </row>
    <row r="16" spans="1:17" ht="13.5" thickTop="1">
      <c r="A16" s="1" t="s">
        <v>18</v>
      </c>
      <c r="D16" s="6">
        <f>ROUND(Q19-0.004,0)</f>
        <v>0</v>
      </c>
      <c r="M16">
        <v>218662.51</v>
      </c>
      <c r="N16">
        <v>291549.99</v>
      </c>
      <c r="O16">
        <v>52727.07</v>
      </c>
      <c r="P16" s="3">
        <v>0.32</v>
      </c>
      <c r="Q16">
        <f t="shared" si="0"/>
        <v>0</v>
      </c>
    </row>
    <row r="17" spans="1:17" ht="12.75">
      <c r="A17" s="18" t="s">
        <v>19</v>
      </c>
      <c r="D17" s="16"/>
      <c r="M17">
        <v>291550</v>
      </c>
      <c r="N17">
        <v>874650</v>
      </c>
      <c r="O17">
        <v>76051.05</v>
      </c>
      <c r="P17" s="3">
        <v>0.34</v>
      </c>
      <c r="Q17">
        <f t="shared" si="0"/>
        <v>0</v>
      </c>
    </row>
    <row r="18" spans="1:17" ht="13.5" thickBot="1">
      <c r="A18" s="9" t="s">
        <v>20</v>
      </c>
      <c r="B18" s="8"/>
      <c r="C18" s="8"/>
      <c r="D18" s="12">
        <f>ROUND(D16-D17,0)</f>
        <v>0</v>
      </c>
      <c r="E18" s="6"/>
      <c r="M18">
        <v>874650.01</v>
      </c>
      <c r="N18" t="s">
        <v>11</v>
      </c>
      <c r="O18">
        <v>274305.06</v>
      </c>
      <c r="P18" s="3">
        <v>0.35</v>
      </c>
      <c r="Q18">
        <f>IF($D$15&gt;N17,($D$15-M18)*P18+O18,0)</f>
        <v>0</v>
      </c>
    </row>
    <row r="19" ht="13.5" thickTop="1">
      <c r="Q19">
        <f>SUM(Q8:Q18)</f>
        <v>0</v>
      </c>
    </row>
    <row r="22" spans="1:2" ht="12.75">
      <c r="A22" s="9" t="s">
        <v>12</v>
      </c>
      <c r="B22" s="17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2020-01-05T23:59:11Z</dcterms:modified>
  <cp:category/>
  <cp:version/>
  <cp:contentType/>
  <cp:contentStatus/>
</cp:coreProperties>
</file>