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<sst xmlns="http://schemas.openxmlformats.org/spreadsheetml/2006/main" count="44" uniqueCount="35">
  <si>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</si>
  <si>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</si>
  <si>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</si>
  <si>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</si>
  <si>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</si>
  <si>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</si>
  <si>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</si>
  <si>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</si>
  <si>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</si>
  <si>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Tarifa artículo 113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</si>
  <si>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</si>
  <si>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</si>
  <si>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</si>
  <si>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</si>
  <si>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</si>
  <si>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</si>
  <si>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</si>
  <si>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</si>
  <si>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</si>
  <si>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</si>
  <si>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</si>
  <si>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</si>
  <si>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</si>
  <si>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</si>
  <si>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</si>
  <si>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</si>
  <si>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</si>
  <si>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a salarios según el artículo 113 de la Ley del Impuesto sobre la Renta</t>
  </si>
  <si>
    <t>Aunque a los asimilables no les aplica el subsidio para el empleo, en el artículo 149 del Reglamento de la LISR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</si>
  <si>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</si>
  <si>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</si>
  <si>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</si>
  <si>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</si>
  <si>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Enero 2010</t>
  </si>
  <si>
    <t>para el año 2012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</si>
</sst>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20</v>
      </c>
      <c r="B1" s="2"/>
      <c r="C1" s="2"/>
      <c r="J1" s="1" t="s">
        <v>9</v>
      </c>
    </row>
    <row r="2" spans="1:3" ht="12.75">
      <c r="A2" s="2" t="s">
        <v>27</v>
      </c>
      <c r="B2" s="2"/>
      <c r="C2" s="2"/>
    </row>
    <row r="3" spans="1:3" ht="12.75">
      <c r="A3" s="2" t="s">
        <v>34</v>
      </c>
      <c r="B3" s="2"/>
      <c r="C3" s="2"/>
    </row>
    <row r="4" ht="12.75">
      <c r="J4" s="1" t="s">
        <v>33</v>
      </c>
    </row>
    <row r="6" spans="1:13" ht="12.75">
      <c r="A6" s="15" t="s">
        <v>31</v>
      </c>
      <c r="B6" s="15"/>
      <c r="C6" s="11"/>
      <c r="D6" s="11"/>
      <c r="J6" t="s">
        <v>0</v>
      </c>
      <c r="K6" t="s">
        <v>0</v>
      </c>
      <c r="L6" t="s">
        <v>1</v>
      </c>
      <c r="M6" t="s">
        <v>2</v>
      </c>
    </row>
    <row r="7" spans="3:15" ht="12.75">
      <c r="C7" s="12"/>
      <c r="D7" s="12"/>
      <c r="J7" t="s">
        <v>3</v>
      </c>
      <c r="K7" t="s">
        <v>4</v>
      </c>
      <c r="L7" t="s">
        <v>5</v>
      </c>
      <c r="O7" s="1"/>
    </row>
    <row r="8" spans="1:13" ht="24.75" customHeight="1">
      <c r="A8" s="28" t="s">
        <v>21</v>
      </c>
      <c r="B8" s="20"/>
      <c r="C8" s="13" t="s">
        <v>19</v>
      </c>
      <c r="D8" s="18"/>
      <c r="J8">
        <v>0.01</v>
      </c>
      <c r="K8">
        <v>496.07</v>
      </c>
      <c r="L8">
        <v>0</v>
      </c>
      <c r="M8" s="3">
        <v>0.0192</v>
      </c>
    </row>
    <row r="9" spans="1:13" ht="12.75">
      <c r="A9" s="26" t="s">
        <v>22</v>
      </c>
      <c r="B9" s="24"/>
      <c r="C9" s="8"/>
      <c r="D9" s="19"/>
      <c r="J9">
        <v>496.08</v>
      </c>
      <c r="K9">
        <v>4210.41</v>
      </c>
      <c r="L9">
        <v>9.52</v>
      </c>
      <c r="M9" s="3">
        <v>0.064</v>
      </c>
    </row>
    <row r="10" spans="1:13" ht="12.75">
      <c r="A10" s="26" t="s">
        <v>23</v>
      </c>
      <c r="B10" s="24"/>
      <c r="C10" s="8"/>
      <c r="D10" s="19"/>
      <c r="J10">
        <v>4210.42</v>
      </c>
      <c r="K10">
        <v>7399.42</v>
      </c>
      <c r="L10">
        <v>247.23</v>
      </c>
      <c r="M10" s="3">
        <v>0.10880000000000001</v>
      </c>
    </row>
    <row r="11" spans="1:13" ht="12.75">
      <c r="A11" s="26" t="s">
        <v>24</v>
      </c>
      <c r="B11" s="24"/>
      <c r="C11" s="8"/>
      <c r="D11" s="19"/>
      <c r="J11">
        <v>7399.43</v>
      </c>
      <c r="K11">
        <v>8601.5</v>
      </c>
      <c r="L11">
        <v>594.24</v>
      </c>
      <c r="M11" s="3">
        <v>0.16</v>
      </c>
    </row>
    <row r="12" spans="1:13" ht="12.75">
      <c r="A12" s="26" t="s">
        <v>25</v>
      </c>
      <c r="B12" s="24"/>
      <c r="C12" s="8"/>
      <c r="D12" s="19"/>
      <c r="J12">
        <v>8601.51</v>
      </c>
      <c r="K12" s="7">
        <v>10298.35</v>
      </c>
      <c r="L12">
        <v>786.55</v>
      </c>
      <c r="M12" s="3">
        <v>0.17920000000000003</v>
      </c>
    </row>
    <row r="13" spans="1:13" ht="12.75">
      <c r="A13" s="27" t="s">
        <v>26</v>
      </c>
      <c r="B13" s="25"/>
      <c r="C13" s="8"/>
      <c r="D13" s="19"/>
      <c r="J13">
        <v>10298.36</v>
      </c>
      <c r="K13" s="9">
        <v>20770.29</v>
      </c>
      <c r="L13">
        <v>1090.62</v>
      </c>
      <c r="M13" s="3">
        <v>0.2136</v>
      </c>
    </row>
    <row r="14" spans="1:13" ht="12.75">
      <c r="A14" s="29" t="s">
        <v>32</v>
      </c>
      <c r="B14" s="21"/>
      <c r="C14" s="8"/>
      <c r="D14" s="19"/>
      <c r="J14">
        <v>20770.3</v>
      </c>
      <c r="K14">
        <v>32736.83</v>
      </c>
      <c r="L14">
        <v>3327.42</v>
      </c>
      <c r="M14" s="3">
        <v>0.2352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32736.84</v>
      </c>
      <c r="K15" s="5" t="s">
        <v>10</v>
      </c>
      <c r="L15">
        <v>6141.95</v>
      </c>
      <c r="M15" s="3">
        <v>0.3</v>
      </c>
    </row>
    <row r="17" spans="1:4" ht="13.5" thickBot="1">
      <c r="A17" s="1" t="s">
        <v>12</v>
      </c>
      <c r="B17" s="1"/>
      <c r="C17" s="14">
        <f>ROUND(N40,2)</f>
        <v>0</v>
      </c>
      <c r="D17" s="19"/>
    </row>
    <row r="18" spans="1:4" ht="13.5" thickTop="1">
      <c r="A18" s="6"/>
      <c r="B18" s="6"/>
      <c r="C18" s="6"/>
      <c r="D18" s="6"/>
    </row>
    <row r="19" spans="3:11" ht="12.75">
      <c r="C19" s="6"/>
      <c r="D19" s="6"/>
      <c r="K19" s="7"/>
    </row>
    <row r="20" spans="1:4" ht="12.75">
      <c r="A20" s="1"/>
      <c r="B20" s="1"/>
      <c r="C20" s="6"/>
      <c r="D20" s="6"/>
    </row>
    <row r="21" spans="1:4" ht="12.75">
      <c r="A21" s="1" t="s">
        <v>18</v>
      </c>
      <c r="B21" s="1"/>
      <c r="C21" s="16">
        <v>30.4</v>
      </c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13" ht="12.75">
      <c r="C25" s="6"/>
      <c r="D25" s="6"/>
      <c r="J25" s="1" t="s">
        <v>11</v>
      </c>
      <c r="L25" s="17">
        <f>C21</f>
        <v>30.4</v>
      </c>
      <c r="M25" s="10"/>
    </row>
    <row r="26" spans="3:4" ht="12.75">
      <c r="C26" s="6"/>
      <c r="D26" s="6"/>
    </row>
    <row r="27" spans="1:2" ht="12.75">
      <c r="A27" s="1"/>
      <c r="B27" s="1"/>
    </row>
    <row r="28" spans="1:10" ht="12.75">
      <c r="A28" t="s">
        <v>13</v>
      </c>
      <c r="C28" s="6"/>
      <c r="D28" s="6"/>
      <c r="J28" s="1" t="s">
        <v>7</v>
      </c>
    </row>
    <row r="29" spans="1:4" ht="12.75">
      <c r="A29" s="1" t="s">
        <v>16</v>
      </c>
      <c r="B29" s="1"/>
      <c r="C29" s="6"/>
      <c r="D29" s="6"/>
    </row>
    <row r="30" spans="1:14" ht="12.75">
      <c r="A30" t="s">
        <v>14</v>
      </c>
      <c r="C30" s="6"/>
      <c r="D30" s="6"/>
      <c r="J30" t="s">
        <v>0</v>
      </c>
      <c r="K30" t="s">
        <v>0</v>
      </c>
      <c r="L30" t="s">
        <v>1</v>
      </c>
      <c r="M30" t="s">
        <v>2</v>
      </c>
      <c r="N30" t="s">
        <v>8</v>
      </c>
    </row>
    <row r="31" spans="1:12" ht="12.75">
      <c r="A31" t="s">
        <v>15</v>
      </c>
      <c r="C31" s="6"/>
      <c r="D31" s="6"/>
      <c r="J31" t="s">
        <v>3</v>
      </c>
      <c r="K31" t="s">
        <v>4</v>
      </c>
      <c r="L31" t="s">
        <v>5</v>
      </c>
    </row>
    <row r="32" spans="1:14" ht="12.75">
      <c r="A32" s="1" t="s">
        <v>17</v>
      </c>
      <c r="B32" s="1"/>
      <c r="J32">
        <v>0.01</v>
      </c>
      <c r="K32">
        <f aca="true" t="shared" si="0" ref="K32:L38">ROUND(K8/30.4*$L$25,2)</f>
        <v>496.07</v>
      </c>
      <c r="L32">
        <f t="shared" si="0"/>
        <v>0</v>
      </c>
      <c r="M32" s="3">
        <v>0.0192</v>
      </c>
      <c r="N32">
        <f>IF(AND($C$15&gt;0,$C$15&lt;J33),C15*M32,0)</f>
        <v>0</v>
      </c>
    </row>
    <row r="33" spans="1:14" ht="12.75">
      <c r="A33" t="s">
        <v>28</v>
      </c>
      <c r="J33">
        <f aca="true" t="shared" si="1" ref="J33:J39">0.01+K32</f>
        <v>496.08</v>
      </c>
      <c r="K33">
        <f t="shared" si="0"/>
        <v>4210.41</v>
      </c>
      <c r="L33">
        <f t="shared" si="0"/>
        <v>9.52</v>
      </c>
      <c r="M33" s="3">
        <v>0.064</v>
      </c>
      <c r="N33">
        <f aca="true" t="shared" si="2" ref="N33:N38">IF(AND($C$15&lt;J34,$C$15&gt;K32),($C$15-J33)*M33+L33,0)</f>
        <v>0</v>
      </c>
    </row>
    <row r="34" spans="1:14" ht="12.75">
      <c r="A34" s="1" t="s">
        <v>29</v>
      </c>
      <c r="B34" s="1"/>
      <c r="J34">
        <f t="shared" si="1"/>
        <v>4210.42</v>
      </c>
      <c r="K34">
        <f t="shared" si="0"/>
        <v>7399.42</v>
      </c>
      <c r="L34">
        <f t="shared" si="0"/>
        <v>247.23</v>
      </c>
      <c r="M34" s="3">
        <v>0.10880000000000001</v>
      </c>
      <c r="N34">
        <f t="shared" si="2"/>
        <v>0</v>
      </c>
    </row>
    <row r="35" spans="1:14" ht="12.75">
      <c r="A35" s="1" t="s">
        <v>30</v>
      </c>
      <c r="B35" s="1"/>
      <c r="C35" s="5"/>
      <c r="D35" s="5"/>
      <c r="J35">
        <f t="shared" si="1"/>
        <v>7399.43</v>
      </c>
      <c r="K35">
        <f t="shared" si="0"/>
        <v>8601.5</v>
      </c>
      <c r="L35">
        <f t="shared" si="0"/>
        <v>594.24</v>
      </c>
      <c r="M35" s="3">
        <v>0.16</v>
      </c>
      <c r="N35">
        <f t="shared" si="2"/>
        <v>0</v>
      </c>
    </row>
    <row r="36" spans="1:14" ht="12.75">
      <c r="A36" s="1"/>
      <c r="B36" s="1"/>
      <c r="J36">
        <f t="shared" si="1"/>
        <v>8601.51</v>
      </c>
      <c r="K36">
        <f t="shared" si="0"/>
        <v>10298.35</v>
      </c>
      <c r="L36">
        <f t="shared" si="0"/>
        <v>786.55</v>
      </c>
      <c r="M36" s="3">
        <v>0.17920000000000003</v>
      </c>
      <c r="N36">
        <f t="shared" si="2"/>
        <v>0</v>
      </c>
    </row>
    <row r="37" spans="1:14" ht="12.75">
      <c r="A37" s="1"/>
      <c r="B37" s="1"/>
      <c r="J37">
        <f t="shared" si="1"/>
        <v>10298.36</v>
      </c>
      <c r="K37">
        <f t="shared" si="0"/>
        <v>20770.29</v>
      </c>
      <c r="L37">
        <f t="shared" si="0"/>
        <v>1090.62</v>
      </c>
      <c r="M37" s="3">
        <v>0.2136</v>
      </c>
      <c r="N37">
        <f t="shared" si="2"/>
        <v>0</v>
      </c>
    </row>
    <row r="38" spans="1:14" ht="12.75">
      <c r="A38" s="1"/>
      <c r="B38" s="1"/>
      <c r="J38">
        <f t="shared" si="1"/>
        <v>20770.3</v>
      </c>
      <c r="K38">
        <f t="shared" si="0"/>
        <v>32736.83</v>
      </c>
      <c r="L38">
        <f t="shared" si="0"/>
        <v>3327.42</v>
      </c>
      <c r="M38" s="3">
        <v>0.2352</v>
      </c>
      <c r="N38">
        <f t="shared" si="2"/>
        <v>0</v>
      </c>
    </row>
    <row r="39" spans="1:14" ht="12.75">
      <c r="A39" s="1"/>
      <c r="B39" s="1"/>
      <c r="J39">
        <f t="shared" si="1"/>
        <v>32736.84</v>
      </c>
      <c r="K39" s="5" t="s">
        <v>10</v>
      </c>
      <c r="L39">
        <f>ROUND(L15/30.4*$L$25,2)</f>
        <v>6141.95</v>
      </c>
      <c r="M39" s="3">
        <v>0.3</v>
      </c>
      <c r="N39">
        <f>IF($C$15&gt;K38,($C$15-J39)*M39+L39,0)</f>
        <v>0</v>
      </c>
    </row>
    <row r="40" spans="1:14" ht="12.75">
      <c r="A40" s="1"/>
      <c r="B40" s="1"/>
      <c r="N40">
        <f>SUM(N32:N39)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2012-02-07T15:32:00Z</dcterms:modified>
  <cp:category/>
  <cp:version/>
  <cp:contentType/>
  <cp:contentStatus/>
</cp:coreProperties>
</file>