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<sst xmlns="http://schemas.openxmlformats.org/spreadsheetml/2006/main" count="41" uniqueCount="38">
  <si>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</si>
  <si>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</si>
  <si>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</si>
  <si>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</si>
  <si>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</si>
  <si>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</si>
  <si>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</si>
  <si>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</si>
  <si>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</si>
  <si>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</si>
  <si>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</si>
  <si>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</si>
  <si>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</si>
  <si>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</si>
  <si>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</si>
  <si>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</si>
  <si>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</si>
  <si>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</si>
  <si>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</si>
  <si>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</si>
  <si>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</si>
  <si>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</si>
  <si>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</si>
  <si>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</si>
  <si>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</si>
  <si>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</si>
  <si>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</si>
  <si>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</si>
  <si>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Tarifa artículo 96</t>
  </si>
  <si>
    <t>Límite inferior</t>
  </si>
  <si>
    <t>Límite superior</t>
  </si>
  <si>
    <t>Cuota fija</t>
  </si>
  <si>
    <t>a salarios según el artículo 96 de la Ley del Impuesto sobre la Renta</t>
  </si>
  <si>
    <t>Aunque a los asimilables no les aplica el subsidio para el empleo, en el artículo 178 del Reglamento de la LISR</t>
  </si>
  <si>
    <t>Enero 2018</t>
  </si>
  <si>
    <t>Concepto del ingreso (la fracción es del art. 94)</t>
  </si>
  <si>
    <t>Actividad empresarial asimilable a salarios opcional (VI)</t>
  </si>
  <si>
    <t>para el año 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</si>
</sst>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19</v>
      </c>
      <c r="B1" s="2"/>
      <c r="C1" s="2"/>
      <c r="J1" s="1" t="s">
        <v>28</v>
      </c>
    </row>
    <row r="2" spans="1:3" ht="12.75">
      <c r="A2" s="2" t="s">
        <v>32</v>
      </c>
      <c r="B2" s="2"/>
      <c r="C2" s="2"/>
    </row>
    <row r="3" spans="1:3" ht="12.75">
      <c r="A3" s="2" t="s">
        <v>37</v>
      </c>
      <c r="B3" s="2"/>
      <c r="C3" s="2"/>
    </row>
    <row r="6" spans="1:10" ht="12.75">
      <c r="A6" s="15" t="s">
        <v>26</v>
      </c>
      <c r="B6" s="15"/>
      <c r="C6" s="11"/>
      <c r="D6" s="11"/>
      <c r="J6" s="1" t="s">
        <v>34</v>
      </c>
    </row>
    <row r="7" spans="3:15" ht="12.75">
      <c r="C7" s="12"/>
      <c r="D7" s="12"/>
      <c r="O7" s="1"/>
    </row>
    <row r="8" spans="1:13" ht="24.75" customHeight="1">
      <c r="A8" s="27" t="s">
        <v>35</v>
      </c>
      <c r="B8" s="20"/>
      <c r="C8" s="13" t="s">
        <v>18</v>
      </c>
      <c r="D8" s="18"/>
      <c r="J8" s="29" t="s">
        <v>29</v>
      </c>
      <c r="K8" s="30" t="s">
        <v>30</v>
      </c>
      <c r="L8" s="29" t="s">
        <v>31</v>
      </c>
      <c r="M8" s="29" t="s">
        <v>2</v>
      </c>
    </row>
    <row r="9" spans="1:13" ht="12.75">
      <c r="A9" s="26" t="s">
        <v>20</v>
      </c>
      <c r="B9" s="24"/>
      <c r="C9" s="8"/>
      <c r="D9" s="19"/>
      <c r="J9">
        <v>0.01</v>
      </c>
      <c r="K9">
        <v>578.52</v>
      </c>
      <c r="L9">
        <v>0</v>
      </c>
      <c r="M9" s="3">
        <v>0.0192</v>
      </c>
    </row>
    <row r="10" spans="1:13" ht="12.75">
      <c r="A10" s="26" t="s">
        <v>21</v>
      </c>
      <c r="B10" s="24"/>
      <c r="C10" s="8"/>
      <c r="D10" s="19"/>
      <c r="J10">
        <v>578.53</v>
      </c>
      <c r="K10">
        <v>4910.18</v>
      </c>
      <c r="L10">
        <v>11.11</v>
      </c>
      <c r="M10" s="3">
        <v>0.064</v>
      </c>
    </row>
    <row r="11" spans="1:13" ht="12.75">
      <c r="A11" s="26" t="s">
        <v>22</v>
      </c>
      <c r="B11" s="24"/>
      <c r="C11" s="8"/>
      <c r="D11" s="19"/>
      <c r="J11">
        <v>4910.19</v>
      </c>
      <c r="K11">
        <v>8629.2</v>
      </c>
      <c r="L11">
        <v>288.33</v>
      </c>
      <c r="M11" s="3">
        <v>0.10880000000000001</v>
      </c>
    </row>
    <row r="12" spans="1:13" ht="12.75">
      <c r="A12" s="26" t="s">
        <v>23</v>
      </c>
      <c r="B12" s="24"/>
      <c r="C12" s="8"/>
      <c r="D12" s="19"/>
      <c r="J12">
        <v>8629.21</v>
      </c>
      <c r="K12">
        <v>10031.07</v>
      </c>
      <c r="L12">
        <v>692.96</v>
      </c>
      <c r="M12" s="3">
        <v>0.16</v>
      </c>
    </row>
    <row r="13" spans="1:13" ht="12.75">
      <c r="A13" s="26" t="s">
        <v>36</v>
      </c>
      <c r="B13" s="25"/>
      <c r="C13" s="8"/>
      <c r="D13" s="19"/>
      <c r="J13">
        <v>10031.08</v>
      </c>
      <c r="K13" s="7">
        <v>12009.94</v>
      </c>
      <c r="L13">
        <v>917.26</v>
      </c>
      <c r="M13" s="3">
        <v>0.17920000000000003</v>
      </c>
    </row>
    <row r="14" spans="1:13" ht="12.75">
      <c r="A14" s="28" t="s">
        <v>27</v>
      </c>
      <c r="B14" s="21"/>
      <c r="C14" s="8"/>
      <c r="D14" s="19"/>
      <c r="J14">
        <v>12009.95</v>
      </c>
      <c r="K14" s="7">
        <v>24222.31</v>
      </c>
      <c r="L14">
        <v>1271.87</v>
      </c>
      <c r="M14" s="3">
        <v>0.2136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24222.32</v>
      </c>
      <c r="K15" s="7">
        <v>38177.69</v>
      </c>
      <c r="L15">
        <v>3880.44</v>
      </c>
      <c r="M15" s="3">
        <v>0.2352</v>
      </c>
    </row>
    <row r="16" spans="10:13" ht="12.75">
      <c r="J16">
        <v>38177.7</v>
      </c>
      <c r="K16" s="7">
        <v>72887.5</v>
      </c>
      <c r="L16">
        <v>7162.74</v>
      </c>
      <c r="M16" s="3">
        <v>0.3</v>
      </c>
    </row>
    <row r="17" spans="1:13" ht="13.5" thickBot="1">
      <c r="A17" s="1" t="s">
        <v>11</v>
      </c>
      <c r="B17" s="1"/>
      <c r="C17" s="14">
        <f>ROUND(N46,2)</f>
        <v>0</v>
      </c>
      <c r="D17" s="19"/>
      <c r="J17">
        <v>72887.51</v>
      </c>
      <c r="K17" s="9">
        <v>97183.33</v>
      </c>
      <c r="L17">
        <v>17575.69</v>
      </c>
      <c r="M17" s="3">
        <v>0.32</v>
      </c>
    </row>
    <row r="18" spans="1:13" ht="13.5" thickTop="1">
      <c r="A18" s="6"/>
      <c r="B18" s="6"/>
      <c r="C18" s="6"/>
      <c r="D18" s="6"/>
      <c r="J18">
        <v>97183.34</v>
      </c>
      <c r="K18">
        <v>291550</v>
      </c>
      <c r="L18">
        <v>25350.35</v>
      </c>
      <c r="M18" s="3">
        <v>0.34</v>
      </c>
    </row>
    <row r="19" spans="3:13" ht="12.75">
      <c r="C19" s="6"/>
      <c r="D19" s="6"/>
      <c r="J19">
        <v>291550.01</v>
      </c>
      <c r="K19" s="5" t="s">
        <v>9</v>
      </c>
      <c r="L19">
        <v>91435.02</v>
      </c>
      <c r="M19" s="3">
        <v>0.35</v>
      </c>
    </row>
    <row r="20" spans="1:4" ht="12.75">
      <c r="A20" s="1"/>
      <c r="B20" s="1"/>
      <c r="C20" s="6"/>
      <c r="D20" s="6"/>
    </row>
    <row r="21" spans="1:4" ht="12.75">
      <c r="A21" s="1" t="s">
        <v>17</v>
      </c>
      <c r="B21" s="1"/>
      <c r="C21" s="16">
        <v>30.4</v>
      </c>
      <c r="D21" s="6"/>
    </row>
    <row r="22" spans="3:11" ht="12.75">
      <c r="C22" s="6"/>
      <c r="D22" s="6"/>
      <c r="K22" s="7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1:2" ht="12.75">
      <c r="A27" s="1"/>
      <c r="B27" s="1"/>
    </row>
    <row r="28" spans="1:13" ht="12.75">
      <c r="A28" t="s">
        <v>12</v>
      </c>
      <c r="C28" s="6"/>
      <c r="D28" s="6"/>
      <c r="J28" s="1" t="s">
        <v>10</v>
      </c>
      <c r="L28" s="17">
        <f>C21</f>
        <v>30.4</v>
      </c>
      <c r="M28" s="10"/>
    </row>
    <row r="29" spans="1:4" ht="12.75">
      <c r="A29" s="1" t="s">
        <v>15</v>
      </c>
      <c r="B29" s="1"/>
      <c r="C29" s="6"/>
      <c r="D29" s="6"/>
    </row>
    <row r="30" spans="1:4" ht="12.75">
      <c r="A30" t="s">
        <v>13</v>
      </c>
      <c r="C30" s="6"/>
      <c r="D30" s="6"/>
    </row>
    <row r="31" spans="1:10" ht="12.75">
      <c r="A31" t="s">
        <v>14</v>
      </c>
      <c r="C31" s="6"/>
      <c r="D31" s="6"/>
      <c r="J31" s="1" t="s">
        <v>7</v>
      </c>
    </row>
    <row r="32" spans="1:2" ht="12.75">
      <c r="A32" s="1" t="s">
        <v>16</v>
      </c>
      <c r="B32" s="1"/>
    </row>
    <row r="33" spans="1:14" ht="12.75">
      <c r="A33" s="1" t="s">
        <v>33</v>
      </c>
      <c r="J33" t="s">
        <v>0</v>
      </c>
      <c r="K33" t="s">
        <v>0</v>
      </c>
      <c r="L33" t="s">
        <v>1</v>
      </c>
      <c r="M33" t="s">
        <v>2</v>
      </c>
      <c r="N33" t="s">
        <v>8</v>
      </c>
    </row>
    <row r="34" spans="1:12" ht="12.75">
      <c r="A34" s="1" t="s">
        <v>24</v>
      </c>
      <c r="B34" s="1"/>
      <c r="J34" t="s">
        <v>3</v>
      </c>
      <c r="K34" t="s">
        <v>4</v>
      </c>
      <c r="L34" t="s">
        <v>5</v>
      </c>
    </row>
    <row r="35" spans="1:14" ht="12.75">
      <c r="A35" s="1" t="s">
        <v>25</v>
      </c>
      <c r="B35" s="1"/>
      <c r="C35" s="5"/>
      <c r="D35" s="5"/>
      <c r="J35">
        <v>0.01</v>
      </c>
      <c r="K35">
        <f aca="true" t="shared" si="0" ref="K35:L44">ROUND(K9/30.4*$L$28,2)</f>
        <v>578.52</v>
      </c>
      <c r="L35">
        <f t="shared" si="0"/>
        <v>0</v>
      </c>
      <c r="M35" s="3">
        <v>0.0192</v>
      </c>
      <c r="N35">
        <f>IF(AND($C$15&gt;0,$C$15&lt;J36),C15*M35,0)</f>
        <v>0</v>
      </c>
    </row>
    <row r="36" spans="1:14" ht="12.75">
      <c r="A36" s="1"/>
      <c r="B36" s="1"/>
      <c r="J36">
        <f>0.01+K35</f>
        <v>578.53</v>
      </c>
      <c r="K36">
        <f t="shared" si="0"/>
        <v>4910.18</v>
      </c>
      <c r="L36">
        <f t="shared" si="0"/>
        <v>11.11</v>
      </c>
      <c r="M36" s="3">
        <v>0.064</v>
      </c>
      <c r="N36">
        <f>IF(AND($C$15&lt;J37,$C$15&gt;K35),($C$15-J36)*M36+L36,0)</f>
        <v>0</v>
      </c>
    </row>
    <row r="37" spans="1:14" ht="12.75">
      <c r="A37" s="1"/>
      <c r="B37" s="1"/>
      <c r="J37">
        <f>0.01+K36</f>
        <v>4910.1900000000005</v>
      </c>
      <c r="K37">
        <f t="shared" si="0"/>
        <v>8629.2</v>
      </c>
      <c r="L37">
        <f t="shared" si="0"/>
        <v>288.33</v>
      </c>
      <c r="M37" s="3">
        <v>0.10880000000000001</v>
      </c>
      <c r="N37">
        <f>IF(AND($C$15&lt;J38,$C$15&gt;K36),($C$15-J37)*M37+L37,0)</f>
        <v>0</v>
      </c>
    </row>
    <row r="38" spans="1:14" ht="12.75">
      <c r="A38" s="1"/>
      <c r="B38" s="1"/>
      <c r="J38">
        <f aca="true" t="shared" si="1" ref="J38:J44">0.01+K37</f>
        <v>8629.210000000001</v>
      </c>
      <c r="K38">
        <f t="shared" si="0"/>
        <v>10031.07</v>
      </c>
      <c r="L38">
        <f t="shared" si="0"/>
        <v>692.96</v>
      </c>
      <c r="M38" s="3">
        <v>0.16</v>
      </c>
      <c r="N38">
        <f aca="true" t="shared" si="2" ref="N38:N44">IF(AND($C$15&lt;J39,$C$15&gt;K37),($C$15-J38)*M38+L38,0)</f>
        <v>0</v>
      </c>
    </row>
    <row r="39" spans="1:14" ht="12.75">
      <c r="A39" s="1"/>
      <c r="B39" s="1"/>
      <c r="J39">
        <f t="shared" si="1"/>
        <v>10031.08</v>
      </c>
      <c r="K39">
        <f t="shared" si="0"/>
        <v>12009.94</v>
      </c>
      <c r="L39">
        <f t="shared" si="0"/>
        <v>917.26</v>
      </c>
      <c r="M39" s="3">
        <v>0.17920000000000003</v>
      </c>
      <c r="N39">
        <f t="shared" si="2"/>
        <v>0</v>
      </c>
    </row>
    <row r="40" spans="1:14" ht="12.75">
      <c r="A40" s="1"/>
      <c r="B40" s="1"/>
      <c r="J40">
        <f t="shared" si="1"/>
        <v>12009.95</v>
      </c>
      <c r="K40">
        <f t="shared" si="0"/>
        <v>24222.31</v>
      </c>
      <c r="L40">
        <f t="shared" si="0"/>
        <v>1271.87</v>
      </c>
      <c r="M40" s="3">
        <v>0.2136</v>
      </c>
      <c r="N40">
        <f t="shared" si="2"/>
        <v>0</v>
      </c>
    </row>
    <row r="41" spans="10:14" ht="12.75">
      <c r="J41">
        <f t="shared" si="1"/>
        <v>24222.32</v>
      </c>
      <c r="K41">
        <f t="shared" si="0"/>
        <v>38177.69</v>
      </c>
      <c r="L41">
        <f t="shared" si="0"/>
        <v>3880.44</v>
      </c>
      <c r="M41" s="3">
        <v>0.2352</v>
      </c>
      <c r="N41">
        <f t="shared" si="2"/>
        <v>0</v>
      </c>
    </row>
    <row r="42" spans="10:14" ht="12.75">
      <c r="J42">
        <f t="shared" si="1"/>
        <v>38177.700000000004</v>
      </c>
      <c r="K42">
        <f t="shared" si="0"/>
        <v>72887.5</v>
      </c>
      <c r="L42">
        <f t="shared" si="0"/>
        <v>7162.74</v>
      </c>
      <c r="M42" s="3">
        <v>0.3</v>
      </c>
      <c r="N42">
        <f t="shared" si="2"/>
        <v>0</v>
      </c>
    </row>
    <row r="43" spans="10:14" ht="12.75">
      <c r="J43">
        <f t="shared" si="1"/>
        <v>72887.51</v>
      </c>
      <c r="K43">
        <f t="shared" si="0"/>
        <v>97183.33</v>
      </c>
      <c r="L43">
        <f t="shared" si="0"/>
        <v>17575.69</v>
      </c>
      <c r="M43" s="3">
        <v>0.32</v>
      </c>
      <c r="N43">
        <f t="shared" si="2"/>
        <v>0</v>
      </c>
    </row>
    <row r="44" spans="10:14" ht="12.75">
      <c r="J44">
        <f t="shared" si="1"/>
        <v>97183.34</v>
      </c>
      <c r="K44">
        <f t="shared" si="0"/>
        <v>291550</v>
      </c>
      <c r="L44">
        <f t="shared" si="0"/>
        <v>25350.35</v>
      </c>
      <c r="M44" s="3">
        <v>0.34</v>
      </c>
      <c r="N44">
        <f t="shared" si="2"/>
        <v>0</v>
      </c>
    </row>
    <row r="45" spans="10:14" ht="12.75">
      <c r="J45">
        <f>0.01+K44</f>
        <v>291550.01</v>
      </c>
      <c r="K45" s="5" t="s">
        <v>9</v>
      </c>
      <c r="L45">
        <f>ROUND(L19/30.4*$L$28,2)</f>
        <v>91435.02</v>
      </c>
      <c r="M45" s="3">
        <v>0.35</v>
      </c>
      <c r="N45">
        <f>IF($C$15&gt;K44,($C$15-J45)*M45+L45,0)</f>
        <v>0</v>
      </c>
    </row>
    <row r="46" ht="12.75">
      <c r="N46">
        <f>SUM(N35:N45)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2020-01-05T23:55:59Z</dcterms:modified>
  <cp:category/>
  <cp:version/>
  <cp:contentType/>
  <cp:contentStatus/>
</cp:coreProperties>
</file>