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ontabilidadProfesionistas" sheetId="1" r:id="rId1"/>
  </sheets>
  <definedNames>
    <definedName name="_xlnm.Print_Area" localSheetId="0">'ContabilidadProfesionistas'!$A$1:$G$574</definedName>
    <definedName name="_xlnm.Print_Titles" localSheetId="0">'ContabilidadProfesionistas'!$1:$5</definedName>
  </definedNames>
  <calcPr fullCalcOnLoad="1"/>
</workbook>
</file>

<file path=xl/sharedStrings.xml><?xml version="1.0" encoding="utf-8"?>
<sst xmlns="http://schemas.openxmlformats.org/spreadsheetml/2006/main" count="374" uniqueCount="64">
  <si>
    <t>INGRESOS:</t>
  </si>
  <si>
    <t>Enero:</t>
  </si>
  <si>
    <t>#</t>
  </si>
  <si>
    <t>Fecha</t>
  </si>
  <si>
    <t>Cliente</t>
  </si>
  <si>
    <t xml:space="preserve">Total   </t>
  </si>
  <si>
    <t>Concepto</t>
  </si>
  <si>
    <t>Totales</t>
  </si>
  <si>
    <t>Febrero:</t>
  </si>
  <si>
    <t>Marzo:</t>
  </si>
  <si>
    <t>Abril:</t>
  </si>
  <si>
    <t>Mayo:</t>
  </si>
  <si>
    <t>Junio:</t>
  </si>
  <si>
    <t>Julio:</t>
  </si>
  <si>
    <t>Agosto:</t>
  </si>
  <si>
    <t>Septiembre:</t>
  </si>
  <si>
    <t>Octubre:</t>
  </si>
  <si>
    <t>Noviembre:</t>
  </si>
  <si>
    <t>Diciembre</t>
  </si>
  <si>
    <t>Totales anuales</t>
  </si>
  <si>
    <t>DEDUCCIONES:</t>
  </si>
  <si>
    <t>Proveedor</t>
  </si>
  <si>
    <t>Diciembre:</t>
  </si>
  <si>
    <t>Resumen enero:</t>
  </si>
  <si>
    <t>Ingresos totales</t>
  </si>
  <si>
    <t>Ingresos / Iva trasladado</t>
  </si>
  <si>
    <t>Base del ISR / Saldo a cargo (a favor) del periodo</t>
  </si>
  <si>
    <t>ISR del periodo / Saldo a favor de periodos anteriores</t>
  </si>
  <si>
    <t>Pagos provisionales de ISR</t>
  </si>
  <si>
    <t>Resumen febrero:</t>
  </si>
  <si>
    <t>Pagos provisionales de ISR anteriores</t>
  </si>
  <si>
    <t>Resumen marzo:</t>
  </si>
  <si>
    <t>Resumen abril:</t>
  </si>
  <si>
    <t>Resumen mayo:</t>
  </si>
  <si>
    <t>Resumen junio:</t>
  </si>
  <si>
    <t>Resumen julio:</t>
  </si>
  <si>
    <t>Resumen agosto:</t>
  </si>
  <si>
    <t>Resumen septiembre:</t>
  </si>
  <si>
    <t>Resumen octubre:</t>
  </si>
  <si>
    <t>Resumen noviembre:</t>
  </si>
  <si>
    <t>Resumen diciembre:</t>
  </si>
  <si>
    <t>Total de ingresos</t>
  </si>
  <si>
    <t>Deducciones</t>
  </si>
  <si>
    <t>Deducción de inversiones</t>
  </si>
  <si>
    <t>Total de deducciones</t>
  </si>
  <si>
    <t>Base del impuesto</t>
  </si>
  <si>
    <t>ISR del ejercicio</t>
  </si>
  <si>
    <t>Pagos provisionales</t>
  </si>
  <si>
    <t>Saldo a cargo (a favor)</t>
  </si>
  <si>
    <t>Deducciones personales</t>
  </si>
  <si>
    <t>Utilidad en venta de activos fijos</t>
  </si>
  <si>
    <t>Ingresos anuales</t>
  </si>
  <si>
    <t>ISR</t>
  </si>
  <si>
    <t>IVA</t>
  </si>
  <si>
    <t>Resumen anual ISR:</t>
  </si>
  <si>
    <t>Persona física con actividad empresarial</t>
  </si>
  <si>
    <t>Gasto</t>
  </si>
  <si>
    <t>Deducciones / Iva acreditable</t>
  </si>
  <si>
    <t>ISR a pagar / Saldo a cargo (a favor) de IVA</t>
  </si>
  <si>
    <t>Ingreso</t>
  </si>
  <si>
    <t>Resultado del período</t>
  </si>
  <si>
    <t>Pérdidas fiscales de ejercicios anteriores aplicadas</t>
  </si>
  <si>
    <t>Nombre</t>
  </si>
  <si>
    <t>Contabilidad del año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</si>
</sst>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\(0\)"/>
    <numFmt numFmtId="165" formatCode="_-&quot;$&quot;\ * #,##0_-;\-&quot;$&quot;\ * #,##0_-;_-&quot;$&quot;\ * &quot;-&quot;_-;_-@_-"/>
    <numFmt numFmtId="166" formatCode="_-&quot;$&quot;\ * #,##0.00_-;\-&quot;$&quot;\ * #,##0.00_-;_-&quot;$&quot;\ * &quot;-&quot;??_-;_-@_-"/>
    <numFmt numFmtId="167" formatCode="#,##0.0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dd/mm/yyyy"/>
  </numFmts>
  <fonts count="4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0" fontId="0" fillId="0" borderId="0" xfId="0" applyNumberFormat="1" applyAlignment="1">
      <alignment/>
    </xf>
    <xf numFmtId="4" fontId="0" fillId="0" borderId="0" xfId="0" applyAlignment="1" quotePrefix="1">
      <alignment/>
    </xf>
    <xf numFmtId="4" fontId="0" fillId="0" borderId="0" xfId="0" applyAlignment="1">
      <alignment horizontal="centerContinuous"/>
    </xf>
    <xf numFmtId="4" fontId="1" fillId="0" borderId="0" xfId="0" applyFont="1" applyAlignment="1">
      <alignment horizontal="centerContinuous"/>
    </xf>
    <xf numFmtId="4" fontId="1" fillId="0" borderId="0" xfId="0" applyFont="1" applyAlignment="1" quotePrefix="1">
      <alignment horizontal="left"/>
    </xf>
    <xf numFmtId="4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" fontId="0" fillId="0" borderId="0" xfId="0" applyAlignment="1" quotePrefix="1">
      <alignment horizontal="right"/>
    </xf>
    <xf numFmtId="4" fontId="0" fillId="0" borderId="0" xfId="0" applyAlignment="1">
      <alignment horizontal="left"/>
    </xf>
    <xf numFmtId="4" fontId="1" fillId="0" borderId="0" xfId="0" applyFont="1" applyAlignment="1">
      <alignment horizontal="left"/>
    </xf>
    <xf numFmtId="17" fontId="0" fillId="0" borderId="0" xfId="0" applyNumberFormat="1" applyAlignment="1">
      <alignment horizontal="center"/>
    </xf>
    <xf numFmtId="4" fontId="1" fillId="0" borderId="0" xfId="0" applyFont="1" applyAlignment="1">
      <alignment/>
    </xf>
    <xf numFmtId="4" fontId="1" fillId="0" borderId="0" xfId="0" applyFont="1" applyAlignment="1" quotePrefix="1">
      <alignment horizontal="left"/>
    </xf>
    <xf numFmtId="4" fontId="1" fillId="0" borderId="0" xfId="0" applyFont="1" applyAlignment="1">
      <alignment horizontal="left"/>
    </xf>
    <xf numFmtId="4" fontId="1" fillId="0" borderId="0" xfId="0" applyFont="1" applyAlignment="1" quotePrefix="1">
      <alignment horizontal="left"/>
    </xf>
    <xf numFmtId="3" fontId="0" fillId="0" borderId="0" xfId="0" applyNumberFormat="1" applyAlignment="1">
      <alignment/>
    </xf>
    <xf numFmtId="4" fontId="1" fillId="0" borderId="0" xfId="0" applyFont="1" applyAlignment="1">
      <alignment/>
    </xf>
    <xf numFmtId="4" fontId="1" fillId="0" borderId="0" xfId="0" applyFont="1" applyAlignment="1">
      <alignment/>
    </xf>
    <xf numFmtId="4" fontId="1" fillId="0" borderId="0" xfId="0" applyFont="1" applyAlignment="1">
      <alignment horizontal="right"/>
    </xf>
    <xf numFmtId="4" fontId="0" fillId="0" borderId="0" xfId="0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7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3" max="3" width="43.7109375" style="0" customWidth="1"/>
    <col min="4" max="4" width="12.28125" style="0" customWidth="1"/>
    <col min="6" max="6" width="12.28125" style="0" customWidth="1"/>
    <col min="7" max="7" width="30.7109375" style="0" customWidth="1"/>
  </cols>
  <sheetData>
    <row r="1" spans="1:7" ht="12.75">
      <c r="A1" s="5" t="s">
        <v>62</v>
      </c>
      <c r="B1" s="4"/>
      <c r="C1" s="4"/>
      <c r="D1" s="4"/>
      <c r="E1" s="4"/>
      <c r="F1" s="4"/>
      <c r="G1" s="4"/>
    </row>
    <row r="2" spans="1:7" ht="12.75">
      <c r="A2" s="5" t="s">
        <v>55</v>
      </c>
      <c r="B2" s="4"/>
      <c r="C2" s="4"/>
      <c r="D2" s="4"/>
      <c r="E2" s="4"/>
      <c r="F2" s="4"/>
      <c r="G2" s="4"/>
    </row>
    <row r="3" spans="1:7" ht="12.75">
      <c r="A3" s="5" t="s">
        <v>63</v>
      </c>
      <c r="B3" s="4"/>
      <c r="C3" s="4"/>
      <c r="D3" s="4"/>
      <c r="E3" s="4"/>
      <c r="F3" s="4"/>
      <c r="G3" s="4"/>
    </row>
    <row r="4" spans="1:5" ht="12.75">
      <c r="A4" s="5"/>
      <c r="B4" s="4"/>
      <c r="C4" s="4"/>
      <c r="D4" s="4"/>
      <c r="E4" s="4"/>
    </row>
    <row r="6" ht="12.75">
      <c r="A6" s="13" t="s">
        <v>0</v>
      </c>
    </row>
    <row r="8" ht="12.75">
      <c r="A8" s="11" t="s">
        <v>1</v>
      </c>
    </row>
    <row r="9" spans="1:7" ht="12.75">
      <c r="A9" s="7" t="s">
        <v>2</v>
      </c>
      <c r="B9" s="7" t="s">
        <v>3</v>
      </c>
      <c r="C9" s="7" t="s">
        <v>4</v>
      </c>
      <c r="D9" s="9" t="s">
        <v>5</v>
      </c>
      <c r="E9" s="21" t="s">
        <v>59</v>
      </c>
      <c r="F9" s="9" t="s">
        <v>53</v>
      </c>
      <c r="G9" s="7" t="s">
        <v>6</v>
      </c>
    </row>
    <row r="10" spans="1:6" ht="12.75">
      <c r="A10" s="2">
        <v>1</v>
      </c>
      <c r="B10" s="8">
        <v>43466</v>
      </c>
      <c r="C10" s="10"/>
      <c r="E10">
        <f>ROUND(D10/1.16,2)</f>
        <v>0</v>
      </c>
      <c r="F10" s="3">
        <f>D10-E10</f>
        <v>0</v>
      </c>
    </row>
    <row r="11" spans="1:6" ht="12.75">
      <c r="A11" s="2">
        <f aca="true" t="shared" si="0" ref="A11:A17">1+A10</f>
        <v>2</v>
      </c>
      <c r="B11" s="8">
        <v>43466</v>
      </c>
      <c r="C11" s="10"/>
      <c r="E11">
        <f aca="true" t="shared" si="1" ref="E11:E17">ROUND(D11/1.16,2)</f>
        <v>0</v>
      </c>
      <c r="F11" s="3">
        <f aca="true" t="shared" si="2" ref="F11:F17">D11-E11</f>
        <v>0</v>
      </c>
    </row>
    <row r="12" spans="1:6" ht="12.75">
      <c r="A12" s="2">
        <f t="shared" si="0"/>
        <v>3</v>
      </c>
      <c r="B12" s="8">
        <v>43466</v>
      </c>
      <c r="C12" s="10"/>
      <c r="E12">
        <f t="shared" si="1"/>
        <v>0</v>
      </c>
      <c r="F12" s="3">
        <f t="shared" si="2"/>
        <v>0</v>
      </c>
    </row>
    <row r="13" spans="1:6" ht="12.75">
      <c r="A13" s="2">
        <f t="shared" si="0"/>
        <v>4</v>
      </c>
      <c r="B13" s="8">
        <v>43466</v>
      </c>
      <c r="C13" s="10"/>
      <c r="E13">
        <f t="shared" si="1"/>
        <v>0</v>
      </c>
      <c r="F13" s="3">
        <f t="shared" si="2"/>
        <v>0</v>
      </c>
    </row>
    <row r="14" spans="1:6" ht="12.75">
      <c r="A14" s="2">
        <f t="shared" si="0"/>
        <v>5</v>
      </c>
      <c r="B14" s="8">
        <v>43466</v>
      </c>
      <c r="C14" s="10"/>
      <c r="E14">
        <f t="shared" si="1"/>
        <v>0</v>
      </c>
      <c r="F14" s="3">
        <f t="shared" si="2"/>
        <v>0</v>
      </c>
    </row>
    <row r="15" spans="1:6" ht="12.75">
      <c r="A15" s="2">
        <f>1+A14</f>
        <v>6</v>
      </c>
      <c r="B15" s="8">
        <v>43466</v>
      </c>
      <c r="C15" s="10"/>
      <c r="E15">
        <f t="shared" si="1"/>
        <v>0</v>
      </c>
      <c r="F15" s="3">
        <f>D15-E15</f>
        <v>0</v>
      </c>
    </row>
    <row r="16" spans="1:6" ht="12.75">
      <c r="A16" s="2">
        <f>1+A15</f>
        <v>7</v>
      </c>
      <c r="B16" s="8">
        <v>43466</v>
      </c>
      <c r="C16" s="10"/>
      <c r="E16">
        <f t="shared" si="1"/>
        <v>0</v>
      </c>
      <c r="F16" s="3">
        <f>D16-E16</f>
        <v>0</v>
      </c>
    </row>
    <row r="17" spans="1:6" ht="12.75">
      <c r="A17" s="2">
        <f t="shared" si="0"/>
        <v>8</v>
      </c>
      <c r="B17" s="8">
        <v>43466</v>
      </c>
      <c r="C17" s="10"/>
      <c r="E17">
        <f t="shared" si="1"/>
        <v>0</v>
      </c>
      <c r="F17" s="3">
        <f t="shared" si="2"/>
        <v>0</v>
      </c>
    </row>
    <row r="18" spans="3:6" ht="12.75">
      <c r="C18" t="s">
        <v>7</v>
      </c>
      <c r="D18">
        <f>SUM(D10:D17)</f>
        <v>0</v>
      </c>
      <c r="E18">
        <f>SUM(E10:E17)</f>
        <v>0</v>
      </c>
      <c r="F18">
        <f>SUM(F10:F17)</f>
        <v>0</v>
      </c>
    </row>
    <row r="21" ht="12.75">
      <c r="A21" s="11" t="s">
        <v>8</v>
      </c>
    </row>
    <row r="22" spans="1:7" ht="12.75">
      <c r="A22" s="7" t="s">
        <v>2</v>
      </c>
      <c r="B22" s="7" t="s">
        <v>3</v>
      </c>
      <c r="C22" s="7" t="s">
        <v>4</v>
      </c>
      <c r="D22" s="9" t="s">
        <v>5</v>
      </c>
      <c r="E22" s="21" t="s">
        <v>59</v>
      </c>
      <c r="F22" s="9" t="s">
        <v>53</v>
      </c>
      <c r="G22" s="7" t="s">
        <v>6</v>
      </c>
    </row>
    <row r="23" spans="1:6" ht="12.75">
      <c r="A23" s="2">
        <f>1+A17</f>
        <v>9</v>
      </c>
      <c r="B23" s="8">
        <v>43497</v>
      </c>
      <c r="C23" s="10"/>
      <c r="E23">
        <f>ROUND(D23/1.16,2)</f>
        <v>0</v>
      </c>
      <c r="F23" s="3">
        <f>D23-E23</f>
        <v>0</v>
      </c>
    </row>
    <row r="24" spans="1:6" ht="12.75">
      <c r="A24" s="2">
        <f aca="true" t="shared" si="3" ref="A24:A30">1+A23</f>
        <v>10</v>
      </c>
      <c r="B24" s="8">
        <v>43497</v>
      </c>
      <c r="C24" s="10"/>
      <c r="E24">
        <f aca="true" t="shared" si="4" ref="E24:E30">ROUND(D24/1.16,2)</f>
        <v>0</v>
      </c>
      <c r="F24" s="3">
        <f aca="true" t="shared" si="5" ref="F24:F30">D24-E24</f>
        <v>0</v>
      </c>
    </row>
    <row r="25" spans="1:6" ht="12.75">
      <c r="A25" s="2">
        <f t="shared" si="3"/>
        <v>11</v>
      </c>
      <c r="B25" s="8">
        <v>43497</v>
      </c>
      <c r="C25" s="10"/>
      <c r="E25">
        <f t="shared" si="4"/>
        <v>0</v>
      </c>
      <c r="F25" s="3">
        <f t="shared" si="5"/>
        <v>0</v>
      </c>
    </row>
    <row r="26" spans="1:6" ht="12.75">
      <c r="A26" s="2">
        <f t="shared" si="3"/>
        <v>12</v>
      </c>
      <c r="B26" s="8">
        <v>43497</v>
      </c>
      <c r="C26" s="10"/>
      <c r="E26">
        <f t="shared" si="4"/>
        <v>0</v>
      </c>
      <c r="F26" s="3">
        <f t="shared" si="5"/>
        <v>0</v>
      </c>
    </row>
    <row r="27" spans="1:6" ht="12.75">
      <c r="A27" s="2">
        <f>1+A26</f>
        <v>13</v>
      </c>
      <c r="B27" s="8">
        <v>43497</v>
      </c>
      <c r="C27" s="10"/>
      <c r="E27">
        <f t="shared" si="4"/>
        <v>0</v>
      </c>
      <c r="F27" s="3">
        <f>D27-E27</f>
        <v>0</v>
      </c>
    </row>
    <row r="28" spans="1:6" ht="12.75">
      <c r="A28" s="2">
        <f>1+A27</f>
        <v>14</v>
      </c>
      <c r="B28" s="8">
        <v>43497</v>
      </c>
      <c r="C28" s="10"/>
      <c r="E28">
        <f t="shared" si="4"/>
        <v>0</v>
      </c>
      <c r="F28" s="3">
        <f>D28-E28</f>
        <v>0</v>
      </c>
    </row>
    <row r="29" spans="1:6" ht="12.75">
      <c r="A29" s="2">
        <f t="shared" si="3"/>
        <v>15</v>
      </c>
      <c r="B29" s="8">
        <v>43497</v>
      </c>
      <c r="C29" s="10"/>
      <c r="E29">
        <f t="shared" si="4"/>
        <v>0</v>
      </c>
      <c r="F29" s="3">
        <f t="shared" si="5"/>
        <v>0</v>
      </c>
    </row>
    <row r="30" spans="1:6" ht="12.75">
      <c r="A30" s="2">
        <f t="shared" si="3"/>
        <v>16</v>
      </c>
      <c r="B30" s="8">
        <v>43497</v>
      </c>
      <c r="C30" s="10"/>
      <c r="E30">
        <f t="shared" si="4"/>
        <v>0</v>
      </c>
      <c r="F30" s="3">
        <f t="shared" si="5"/>
        <v>0</v>
      </c>
    </row>
    <row r="31" spans="3:6" ht="12.75">
      <c r="C31" t="s">
        <v>7</v>
      </c>
      <c r="D31">
        <f>SUM(D23:D30)</f>
        <v>0</v>
      </c>
      <c r="E31">
        <f>SUM(E23:E30)</f>
        <v>0</v>
      </c>
      <c r="F31">
        <f>SUM(F23:F30)</f>
        <v>0</v>
      </c>
    </row>
    <row r="34" ht="12.75">
      <c r="A34" s="11" t="s">
        <v>9</v>
      </c>
    </row>
    <row r="35" spans="1:7" ht="12.75">
      <c r="A35" s="7" t="s">
        <v>2</v>
      </c>
      <c r="B35" s="7" t="s">
        <v>3</v>
      </c>
      <c r="C35" s="7" t="s">
        <v>4</v>
      </c>
      <c r="D35" s="9" t="s">
        <v>5</v>
      </c>
      <c r="E35" s="21" t="s">
        <v>59</v>
      </c>
      <c r="F35" s="9" t="s">
        <v>53</v>
      </c>
      <c r="G35" s="7" t="s">
        <v>6</v>
      </c>
    </row>
    <row r="36" spans="1:6" ht="12.75">
      <c r="A36" s="2">
        <f>1+A30</f>
        <v>17</v>
      </c>
      <c r="B36" s="8">
        <v>43525</v>
      </c>
      <c r="C36" s="10"/>
      <c r="E36">
        <f>ROUND(D36/1.16,2)</f>
        <v>0</v>
      </c>
      <c r="F36" s="3">
        <f>D36-E36</f>
        <v>0</v>
      </c>
    </row>
    <row r="37" spans="1:6" ht="12.75">
      <c r="A37" s="2">
        <f aca="true" t="shared" si="6" ref="A37:A43">1+A36</f>
        <v>18</v>
      </c>
      <c r="B37" s="8">
        <v>43525</v>
      </c>
      <c r="C37" s="10"/>
      <c r="E37">
        <f aca="true" t="shared" si="7" ref="E37:E42">ROUND(D37/1.16,2)</f>
        <v>0</v>
      </c>
      <c r="F37" s="3">
        <f aca="true" t="shared" si="8" ref="F37:F42">D37-E37</f>
        <v>0</v>
      </c>
    </row>
    <row r="38" spans="1:6" ht="12.75">
      <c r="A38" s="2">
        <f t="shared" si="6"/>
        <v>19</v>
      </c>
      <c r="B38" s="8">
        <v>43525</v>
      </c>
      <c r="C38" s="10"/>
      <c r="E38">
        <f t="shared" si="7"/>
        <v>0</v>
      </c>
      <c r="F38" s="3">
        <f t="shared" si="8"/>
        <v>0</v>
      </c>
    </row>
    <row r="39" spans="1:6" ht="12.75">
      <c r="A39" s="2">
        <f t="shared" si="6"/>
        <v>20</v>
      </c>
      <c r="B39" s="8">
        <v>43525</v>
      </c>
      <c r="C39" s="10"/>
      <c r="E39">
        <f t="shared" si="7"/>
        <v>0</v>
      </c>
      <c r="F39" s="3">
        <f t="shared" si="8"/>
        <v>0</v>
      </c>
    </row>
    <row r="40" spans="1:6" ht="12.75">
      <c r="A40" s="2">
        <f t="shared" si="6"/>
        <v>21</v>
      </c>
      <c r="B40" s="8">
        <v>43525</v>
      </c>
      <c r="C40" s="10"/>
      <c r="E40">
        <f t="shared" si="7"/>
        <v>0</v>
      </c>
      <c r="F40" s="3">
        <f t="shared" si="8"/>
        <v>0</v>
      </c>
    </row>
    <row r="41" spans="1:6" ht="12.75">
      <c r="A41" s="2">
        <f t="shared" si="6"/>
        <v>22</v>
      </c>
      <c r="B41" s="8">
        <v>43525</v>
      </c>
      <c r="C41" s="10"/>
      <c r="E41">
        <f t="shared" si="7"/>
        <v>0</v>
      </c>
      <c r="F41" s="3">
        <f t="shared" si="8"/>
        <v>0</v>
      </c>
    </row>
    <row r="42" spans="1:6" ht="12.75">
      <c r="A42" s="2">
        <f t="shared" si="6"/>
        <v>23</v>
      </c>
      <c r="B42" s="8">
        <v>43525</v>
      </c>
      <c r="C42" s="10"/>
      <c r="E42">
        <f t="shared" si="7"/>
        <v>0</v>
      </c>
      <c r="F42" s="3">
        <f t="shared" si="8"/>
        <v>0</v>
      </c>
    </row>
    <row r="43" spans="1:6" ht="12.75">
      <c r="A43" s="2">
        <f t="shared" si="6"/>
        <v>24</v>
      </c>
      <c r="B43" s="8">
        <v>43525</v>
      </c>
      <c r="C43" s="10"/>
      <c r="E43">
        <f>ROUND(D43/1.16,2)</f>
        <v>0</v>
      </c>
      <c r="F43" s="3">
        <f>D43-E43</f>
        <v>0</v>
      </c>
    </row>
    <row r="44" spans="3:6" ht="12.75">
      <c r="C44" t="s">
        <v>7</v>
      </c>
      <c r="D44">
        <f>SUM(D36:D43)</f>
        <v>0</v>
      </c>
      <c r="E44">
        <f>SUM(E36:E43)</f>
        <v>0</v>
      </c>
      <c r="F44">
        <f>SUM(F36:F43)</f>
        <v>0</v>
      </c>
    </row>
    <row r="47" ht="12.75">
      <c r="A47" s="11" t="s">
        <v>10</v>
      </c>
    </row>
    <row r="48" spans="1:7" ht="12.75">
      <c r="A48" s="7" t="s">
        <v>2</v>
      </c>
      <c r="B48" s="7" t="s">
        <v>3</v>
      </c>
      <c r="C48" s="7" t="s">
        <v>4</v>
      </c>
      <c r="D48" s="9" t="s">
        <v>5</v>
      </c>
      <c r="E48" s="21" t="s">
        <v>59</v>
      </c>
      <c r="F48" s="9" t="s">
        <v>53</v>
      </c>
      <c r="G48" s="7" t="s">
        <v>6</v>
      </c>
    </row>
    <row r="49" spans="1:6" ht="12.75">
      <c r="A49" s="2">
        <f>1+A43</f>
        <v>25</v>
      </c>
      <c r="B49" s="8">
        <v>43556</v>
      </c>
      <c r="C49" s="10"/>
      <c r="E49">
        <f aca="true" t="shared" si="9" ref="E49:E56">ROUND(D49/1.16,2)</f>
        <v>0</v>
      </c>
      <c r="F49" s="3">
        <f aca="true" t="shared" si="10" ref="F49:F56">D49-E49</f>
        <v>0</v>
      </c>
    </row>
    <row r="50" spans="1:6" ht="12.75">
      <c r="A50" s="2">
        <f aca="true" t="shared" si="11" ref="A50:A56">1+A49</f>
        <v>26</v>
      </c>
      <c r="B50" s="8">
        <v>43556</v>
      </c>
      <c r="C50" s="10"/>
      <c r="E50">
        <f t="shared" si="9"/>
        <v>0</v>
      </c>
      <c r="F50" s="3">
        <f t="shared" si="10"/>
        <v>0</v>
      </c>
    </row>
    <row r="51" spans="1:6" ht="12.75">
      <c r="A51" s="2">
        <f t="shared" si="11"/>
        <v>27</v>
      </c>
      <c r="B51" s="8">
        <v>43556</v>
      </c>
      <c r="C51" s="10"/>
      <c r="E51">
        <f t="shared" si="9"/>
        <v>0</v>
      </c>
      <c r="F51" s="3">
        <f t="shared" si="10"/>
        <v>0</v>
      </c>
    </row>
    <row r="52" spans="1:6" ht="12.75">
      <c r="A52" s="2">
        <f t="shared" si="11"/>
        <v>28</v>
      </c>
      <c r="B52" s="8">
        <v>43556</v>
      </c>
      <c r="C52" s="10"/>
      <c r="E52">
        <f t="shared" si="9"/>
        <v>0</v>
      </c>
      <c r="F52" s="3">
        <f t="shared" si="10"/>
        <v>0</v>
      </c>
    </row>
    <row r="53" spans="1:6" ht="12.75">
      <c r="A53" s="2">
        <f t="shared" si="11"/>
        <v>29</v>
      </c>
      <c r="B53" s="8">
        <v>43556</v>
      </c>
      <c r="C53" s="10"/>
      <c r="E53">
        <f t="shared" si="9"/>
        <v>0</v>
      </c>
      <c r="F53" s="3">
        <f t="shared" si="10"/>
        <v>0</v>
      </c>
    </row>
    <row r="54" spans="1:6" ht="12.75">
      <c r="A54" s="2">
        <f t="shared" si="11"/>
        <v>30</v>
      </c>
      <c r="B54" s="8">
        <v>43556</v>
      </c>
      <c r="C54" s="10"/>
      <c r="E54">
        <f t="shared" si="9"/>
        <v>0</v>
      </c>
      <c r="F54" s="3">
        <f t="shared" si="10"/>
        <v>0</v>
      </c>
    </row>
    <row r="55" spans="1:6" ht="12.75">
      <c r="A55" s="2">
        <f t="shared" si="11"/>
        <v>31</v>
      </c>
      <c r="B55" s="8">
        <v>43556</v>
      </c>
      <c r="C55" s="10"/>
      <c r="E55">
        <f t="shared" si="9"/>
        <v>0</v>
      </c>
      <c r="F55" s="3">
        <f t="shared" si="10"/>
        <v>0</v>
      </c>
    </row>
    <row r="56" spans="1:6" ht="12.75">
      <c r="A56" s="2">
        <f t="shared" si="11"/>
        <v>32</v>
      </c>
      <c r="B56" s="8">
        <v>43556</v>
      </c>
      <c r="C56" s="10"/>
      <c r="E56">
        <f t="shared" si="9"/>
        <v>0</v>
      </c>
      <c r="F56" s="3">
        <f t="shared" si="10"/>
        <v>0</v>
      </c>
    </row>
    <row r="57" spans="3:6" ht="12.75">
      <c r="C57" t="s">
        <v>7</v>
      </c>
      <c r="D57">
        <f>SUM(D49:D56)</f>
        <v>0</v>
      </c>
      <c r="E57">
        <f>SUM(E49:E56)</f>
        <v>0</v>
      </c>
      <c r="F57">
        <f>SUM(F49:F56)</f>
        <v>0</v>
      </c>
    </row>
    <row r="60" ht="12.75">
      <c r="A60" s="11" t="s">
        <v>11</v>
      </c>
    </row>
    <row r="61" spans="1:7" ht="12.75">
      <c r="A61" s="7" t="s">
        <v>2</v>
      </c>
      <c r="B61" s="7" t="s">
        <v>3</v>
      </c>
      <c r="C61" s="7" t="s">
        <v>4</v>
      </c>
      <c r="D61" s="9" t="s">
        <v>5</v>
      </c>
      <c r="E61" s="21" t="s">
        <v>59</v>
      </c>
      <c r="F61" s="9" t="s">
        <v>53</v>
      </c>
      <c r="G61" s="7" t="s">
        <v>6</v>
      </c>
    </row>
    <row r="62" spans="1:6" ht="12.75">
      <c r="A62" s="2">
        <f>1+A56</f>
        <v>33</v>
      </c>
      <c r="B62" s="8">
        <v>43586</v>
      </c>
      <c r="C62" s="10"/>
      <c r="E62">
        <f>ROUND(D62/1.16,2)</f>
        <v>0</v>
      </c>
      <c r="F62" s="3">
        <f>D62-E62</f>
        <v>0</v>
      </c>
    </row>
    <row r="63" spans="1:6" ht="12.75">
      <c r="A63" s="2">
        <f aca="true" t="shared" si="12" ref="A63:A69">1+A62</f>
        <v>34</v>
      </c>
      <c r="B63" s="8">
        <v>43586</v>
      </c>
      <c r="C63" s="10"/>
      <c r="E63">
        <f aca="true" t="shared" si="13" ref="E63:E69">ROUND(D63/1.16,2)</f>
        <v>0</v>
      </c>
      <c r="F63" s="3">
        <f aca="true" t="shared" si="14" ref="F63:F69">D63-E63</f>
        <v>0</v>
      </c>
    </row>
    <row r="64" spans="1:6" ht="12.75">
      <c r="A64" s="2">
        <f t="shared" si="12"/>
        <v>35</v>
      </c>
      <c r="B64" s="8">
        <v>43586</v>
      </c>
      <c r="C64" s="10"/>
      <c r="E64">
        <f t="shared" si="13"/>
        <v>0</v>
      </c>
      <c r="F64" s="3">
        <f t="shared" si="14"/>
        <v>0</v>
      </c>
    </row>
    <row r="65" spans="1:6" ht="12.75">
      <c r="A65" s="2">
        <f t="shared" si="12"/>
        <v>36</v>
      </c>
      <c r="B65" s="8">
        <v>43586</v>
      </c>
      <c r="C65" s="10"/>
      <c r="E65">
        <f t="shared" si="13"/>
        <v>0</v>
      </c>
      <c r="F65" s="3">
        <f t="shared" si="14"/>
        <v>0</v>
      </c>
    </row>
    <row r="66" spans="1:6" ht="12.75">
      <c r="A66" s="2">
        <f t="shared" si="12"/>
        <v>37</v>
      </c>
      <c r="B66" s="8">
        <v>43586</v>
      </c>
      <c r="C66" s="10"/>
      <c r="E66">
        <f t="shared" si="13"/>
        <v>0</v>
      </c>
      <c r="F66" s="3">
        <f t="shared" si="14"/>
        <v>0</v>
      </c>
    </row>
    <row r="67" spans="1:6" ht="12.75">
      <c r="A67" s="2">
        <f t="shared" si="12"/>
        <v>38</v>
      </c>
      <c r="B67" s="8">
        <v>43586</v>
      </c>
      <c r="C67" s="10"/>
      <c r="E67">
        <f t="shared" si="13"/>
        <v>0</v>
      </c>
      <c r="F67" s="3">
        <f t="shared" si="14"/>
        <v>0</v>
      </c>
    </row>
    <row r="68" spans="1:6" ht="12.75">
      <c r="A68" s="2">
        <f t="shared" si="12"/>
        <v>39</v>
      </c>
      <c r="B68" s="8">
        <v>43586</v>
      </c>
      <c r="C68" s="10"/>
      <c r="E68">
        <f t="shared" si="13"/>
        <v>0</v>
      </c>
      <c r="F68" s="3">
        <f t="shared" si="14"/>
        <v>0</v>
      </c>
    </row>
    <row r="69" spans="1:6" ht="12.75">
      <c r="A69" s="2">
        <f t="shared" si="12"/>
        <v>40</v>
      </c>
      <c r="B69" s="8">
        <v>43586</v>
      </c>
      <c r="C69" s="10"/>
      <c r="E69">
        <f t="shared" si="13"/>
        <v>0</v>
      </c>
      <c r="F69" s="3">
        <f t="shared" si="14"/>
        <v>0</v>
      </c>
    </row>
    <row r="70" spans="3:6" ht="12.75">
      <c r="C70" t="s">
        <v>7</v>
      </c>
      <c r="D70">
        <f>SUM(D62:D69)</f>
        <v>0</v>
      </c>
      <c r="E70">
        <f>SUM(E62:E69)</f>
        <v>0</v>
      </c>
      <c r="F70">
        <f>SUM(F62:F69)</f>
        <v>0</v>
      </c>
    </row>
    <row r="73" ht="12.75">
      <c r="A73" s="11" t="s">
        <v>12</v>
      </c>
    </row>
    <row r="74" spans="1:7" ht="12.75">
      <c r="A74" s="7" t="s">
        <v>2</v>
      </c>
      <c r="B74" s="7" t="s">
        <v>3</v>
      </c>
      <c r="C74" s="7" t="s">
        <v>4</v>
      </c>
      <c r="D74" s="9" t="s">
        <v>5</v>
      </c>
      <c r="E74" s="21" t="s">
        <v>59</v>
      </c>
      <c r="F74" s="9" t="s">
        <v>53</v>
      </c>
      <c r="G74" s="7" t="s">
        <v>6</v>
      </c>
    </row>
    <row r="75" spans="1:6" ht="12.75">
      <c r="A75" s="2">
        <f>1+A69</f>
        <v>41</v>
      </c>
      <c r="B75" s="8">
        <v>43618</v>
      </c>
      <c r="C75" s="10"/>
      <c r="E75">
        <f>ROUND(D75/1.16,2)</f>
        <v>0</v>
      </c>
      <c r="F75" s="3">
        <f>D75-E75</f>
        <v>0</v>
      </c>
    </row>
    <row r="76" spans="1:6" ht="12.75">
      <c r="A76" s="2">
        <f>1+A75</f>
        <v>42</v>
      </c>
      <c r="B76" s="8">
        <v>43618</v>
      </c>
      <c r="C76" s="10"/>
      <c r="E76">
        <f aca="true" t="shared" si="15" ref="E76:E82">ROUND(D76/1.16,2)</f>
        <v>0</v>
      </c>
      <c r="F76" s="3">
        <f aca="true" t="shared" si="16" ref="F76:F82">D76-E76</f>
        <v>0</v>
      </c>
    </row>
    <row r="77" spans="1:6" ht="12.75">
      <c r="A77" s="2">
        <f aca="true" t="shared" si="17" ref="A77:A82">1+A76</f>
        <v>43</v>
      </c>
      <c r="B77" s="8">
        <v>43618</v>
      </c>
      <c r="C77" s="10"/>
      <c r="E77">
        <f t="shared" si="15"/>
        <v>0</v>
      </c>
      <c r="F77" s="3">
        <f t="shared" si="16"/>
        <v>0</v>
      </c>
    </row>
    <row r="78" spans="1:6" ht="12.75">
      <c r="A78" s="2">
        <f>1+A77</f>
        <v>44</v>
      </c>
      <c r="B78" s="8">
        <v>43618</v>
      </c>
      <c r="C78" s="10"/>
      <c r="E78">
        <f t="shared" si="15"/>
        <v>0</v>
      </c>
      <c r="F78" s="3">
        <f>D78-E78</f>
        <v>0</v>
      </c>
    </row>
    <row r="79" spans="1:6" ht="12.75">
      <c r="A79" s="2">
        <f>1+A78</f>
        <v>45</v>
      </c>
      <c r="B79" s="8">
        <v>43618</v>
      </c>
      <c r="C79" s="10"/>
      <c r="E79">
        <f t="shared" si="15"/>
        <v>0</v>
      </c>
      <c r="F79" s="3">
        <f>D79-E79</f>
        <v>0</v>
      </c>
    </row>
    <row r="80" spans="1:6" ht="12.75">
      <c r="A80" s="2">
        <f t="shared" si="17"/>
        <v>46</v>
      </c>
      <c r="B80" s="8">
        <v>43618</v>
      </c>
      <c r="C80" s="10"/>
      <c r="E80">
        <f t="shared" si="15"/>
        <v>0</v>
      </c>
      <c r="F80" s="3">
        <f t="shared" si="16"/>
        <v>0</v>
      </c>
    </row>
    <row r="81" spans="1:6" ht="12.75">
      <c r="A81" s="2">
        <f t="shared" si="17"/>
        <v>47</v>
      </c>
      <c r="B81" s="8">
        <v>43618</v>
      </c>
      <c r="C81" s="10"/>
      <c r="E81">
        <f t="shared" si="15"/>
        <v>0</v>
      </c>
      <c r="F81" s="3">
        <f t="shared" si="16"/>
        <v>0</v>
      </c>
    </row>
    <row r="82" spans="1:6" ht="12.75">
      <c r="A82" s="2">
        <f t="shared" si="17"/>
        <v>48</v>
      </c>
      <c r="B82" s="8">
        <v>43618</v>
      </c>
      <c r="C82" s="10"/>
      <c r="E82">
        <f t="shared" si="15"/>
        <v>0</v>
      </c>
      <c r="F82" s="3">
        <f t="shared" si="16"/>
        <v>0</v>
      </c>
    </row>
    <row r="83" spans="3:6" ht="12.75">
      <c r="C83" t="s">
        <v>7</v>
      </c>
      <c r="D83">
        <f>SUM(D75:D82)</f>
        <v>0</v>
      </c>
      <c r="E83">
        <f>SUM(E75:E82)</f>
        <v>0</v>
      </c>
      <c r="F83">
        <f>SUM(F75:F82)</f>
        <v>0</v>
      </c>
    </row>
    <row r="86" ht="12.75">
      <c r="A86" s="11" t="s">
        <v>13</v>
      </c>
    </row>
    <row r="87" spans="1:7" ht="12.75">
      <c r="A87" s="7" t="s">
        <v>2</v>
      </c>
      <c r="B87" s="7" t="s">
        <v>3</v>
      </c>
      <c r="C87" s="7" t="s">
        <v>4</v>
      </c>
      <c r="D87" s="9" t="s">
        <v>5</v>
      </c>
      <c r="E87" s="21" t="s">
        <v>59</v>
      </c>
      <c r="F87" s="9" t="s">
        <v>53</v>
      </c>
      <c r="G87" s="7" t="s">
        <v>6</v>
      </c>
    </row>
    <row r="88" spans="1:6" ht="12.75">
      <c r="A88" s="2">
        <f>1+A82</f>
        <v>49</v>
      </c>
      <c r="B88" s="8">
        <v>43647</v>
      </c>
      <c r="C88" s="10"/>
      <c r="E88">
        <f aca="true" t="shared" si="18" ref="E88:E95">ROUND(D88/1.16,2)</f>
        <v>0</v>
      </c>
      <c r="F88" s="3">
        <f aca="true" t="shared" si="19" ref="F88:F95">D88-E88</f>
        <v>0</v>
      </c>
    </row>
    <row r="89" spans="1:6" ht="12.75">
      <c r="A89" s="2">
        <f aca="true" t="shared" si="20" ref="A89:A95">1+A88</f>
        <v>50</v>
      </c>
      <c r="B89" s="8">
        <v>43647</v>
      </c>
      <c r="C89" s="10"/>
      <c r="E89">
        <f t="shared" si="18"/>
        <v>0</v>
      </c>
      <c r="F89" s="3">
        <f t="shared" si="19"/>
        <v>0</v>
      </c>
    </row>
    <row r="90" spans="1:6" ht="12.75">
      <c r="A90" s="2">
        <f t="shared" si="20"/>
        <v>51</v>
      </c>
      <c r="B90" s="8">
        <v>43647</v>
      </c>
      <c r="C90" s="10"/>
      <c r="E90">
        <f t="shared" si="18"/>
        <v>0</v>
      </c>
      <c r="F90" s="3">
        <f t="shared" si="19"/>
        <v>0</v>
      </c>
    </row>
    <row r="91" spans="1:6" ht="12.75">
      <c r="A91" s="2">
        <f t="shared" si="20"/>
        <v>52</v>
      </c>
      <c r="B91" s="8">
        <v>43647</v>
      </c>
      <c r="C91" s="10"/>
      <c r="E91">
        <f t="shared" si="18"/>
        <v>0</v>
      </c>
      <c r="F91" s="3">
        <f t="shared" si="19"/>
        <v>0</v>
      </c>
    </row>
    <row r="92" spans="1:6" ht="12.75">
      <c r="A92" s="2">
        <f t="shared" si="20"/>
        <v>53</v>
      </c>
      <c r="B92" s="8">
        <v>43647</v>
      </c>
      <c r="C92" s="10"/>
      <c r="E92">
        <f t="shared" si="18"/>
        <v>0</v>
      </c>
      <c r="F92" s="3">
        <f t="shared" si="19"/>
        <v>0</v>
      </c>
    </row>
    <row r="93" spans="1:6" ht="12.75">
      <c r="A93" s="2">
        <f t="shared" si="20"/>
        <v>54</v>
      </c>
      <c r="B93" s="8">
        <v>43647</v>
      </c>
      <c r="C93" s="10"/>
      <c r="E93">
        <f t="shared" si="18"/>
        <v>0</v>
      </c>
      <c r="F93" s="3">
        <f t="shared" si="19"/>
        <v>0</v>
      </c>
    </row>
    <row r="94" spans="1:6" ht="12.75">
      <c r="A94" s="2">
        <f t="shared" si="20"/>
        <v>55</v>
      </c>
      <c r="B94" s="8">
        <v>43647</v>
      </c>
      <c r="C94" s="10"/>
      <c r="E94">
        <f t="shared" si="18"/>
        <v>0</v>
      </c>
      <c r="F94" s="3">
        <f t="shared" si="19"/>
        <v>0</v>
      </c>
    </row>
    <row r="95" spans="1:6" ht="12.75">
      <c r="A95" s="2">
        <f t="shared" si="20"/>
        <v>56</v>
      </c>
      <c r="B95" s="8">
        <v>43647</v>
      </c>
      <c r="C95" s="10"/>
      <c r="E95">
        <f t="shared" si="18"/>
        <v>0</v>
      </c>
      <c r="F95" s="3">
        <f t="shared" si="19"/>
        <v>0</v>
      </c>
    </row>
    <row r="96" spans="3:6" ht="12.75">
      <c r="C96" t="s">
        <v>7</v>
      </c>
      <c r="D96">
        <f>SUM(D88:D95)</f>
        <v>0</v>
      </c>
      <c r="E96">
        <f>SUM(E88:E95)</f>
        <v>0</v>
      </c>
      <c r="F96">
        <f>SUM(F88:F95)</f>
        <v>0</v>
      </c>
    </row>
    <row r="99" ht="12.75">
      <c r="A99" s="11" t="s">
        <v>14</v>
      </c>
    </row>
    <row r="100" spans="1:7" ht="12.75">
      <c r="A100" s="7" t="s">
        <v>2</v>
      </c>
      <c r="B100" s="7" t="s">
        <v>3</v>
      </c>
      <c r="C100" s="7" t="s">
        <v>4</v>
      </c>
      <c r="D100" s="9" t="s">
        <v>5</v>
      </c>
      <c r="E100" s="21" t="s">
        <v>59</v>
      </c>
      <c r="F100" s="9" t="s">
        <v>53</v>
      </c>
      <c r="G100" s="7" t="s">
        <v>6</v>
      </c>
    </row>
    <row r="101" spans="1:6" ht="12.75">
      <c r="A101" s="2">
        <f>1+A95</f>
        <v>57</v>
      </c>
      <c r="B101" s="8">
        <v>43678</v>
      </c>
      <c r="C101" s="10"/>
      <c r="E101">
        <f aca="true" t="shared" si="21" ref="E101:E108">ROUND(D101/1.16,2)</f>
        <v>0</v>
      </c>
      <c r="F101" s="3">
        <f aca="true" t="shared" si="22" ref="F101:F108">D101-E101</f>
        <v>0</v>
      </c>
    </row>
    <row r="102" spans="1:6" ht="12.75">
      <c r="A102" s="2">
        <f aca="true" t="shared" si="23" ref="A102:A108">1+A101</f>
        <v>58</v>
      </c>
      <c r="B102" s="8">
        <v>43678</v>
      </c>
      <c r="C102" s="10"/>
      <c r="E102">
        <f t="shared" si="21"/>
        <v>0</v>
      </c>
      <c r="F102" s="3">
        <f t="shared" si="22"/>
        <v>0</v>
      </c>
    </row>
    <row r="103" spans="1:6" ht="12.75">
      <c r="A103" s="2">
        <f t="shared" si="23"/>
        <v>59</v>
      </c>
      <c r="B103" s="8">
        <v>43678</v>
      </c>
      <c r="C103" s="10"/>
      <c r="E103">
        <f t="shared" si="21"/>
        <v>0</v>
      </c>
      <c r="F103" s="3">
        <f t="shared" si="22"/>
        <v>0</v>
      </c>
    </row>
    <row r="104" spans="1:6" ht="12.75">
      <c r="A104" s="2">
        <f t="shared" si="23"/>
        <v>60</v>
      </c>
      <c r="B104" s="8">
        <v>43678</v>
      </c>
      <c r="C104" s="10"/>
      <c r="E104">
        <f t="shared" si="21"/>
        <v>0</v>
      </c>
      <c r="F104" s="3">
        <f t="shared" si="22"/>
        <v>0</v>
      </c>
    </row>
    <row r="105" spans="1:6" ht="12.75">
      <c r="A105" s="2">
        <f t="shared" si="23"/>
        <v>61</v>
      </c>
      <c r="B105" s="8">
        <v>43678</v>
      </c>
      <c r="C105" s="10"/>
      <c r="E105">
        <f t="shared" si="21"/>
        <v>0</v>
      </c>
      <c r="F105" s="3">
        <f t="shared" si="22"/>
        <v>0</v>
      </c>
    </row>
    <row r="106" spans="1:6" ht="12.75">
      <c r="A106" s="2">
        <f t="shared" si="23"/>
        <v>62</v>
      </c>
      <c r="B106" s="8">
        <v>43678</v>
      </c>
      <c r="C106" s="10"/>
      <c r="E106">
        <f t="shared" si="21"/>
        <v>0</v>
      </c>
      <c r="F106" s="3">
        <f t="shared" si="22"/>
        <v>0</v>
      </c>
    </row>
    <row r="107" spans="1:6" ht="12.75">
      <c r="A107" s="2">
        <f t="shared" si="23"/>
        <v>63</v>
      </c>
      <c r="B107" s="8">
        <v>43678</v>
      </c>
      <c r="C107" s="10"/>
      <c r="E107">
        <f t="shared" si="21"/>
        <v>0</v>
      </c>
      <c r="F107" s="3">
        <f t="shared" si="22"/>
        <v>0</v>
      </c>
    </row>
    <row r="108" spans="1:6" ht="12.75">
      <c r="A108" s="2">
        <f t="shared" si="23"/>
        <v>64</v>
      </c>
      <c r="B108" s="8">
        <v>43678</v>
      </c>
      <c r="C108" s="10"/>
      <c r="E108">
        <f t="shared" si="21"/>
        <v>0</v>
      </c>
      <c r="F108" s="3">
        <f t="shared" si="22"/>
        <v>0</v>
      </c>
    </row>
    <row r="109" spans="3:6" ht="12.75">
      <c r="C109" t="s">
        <v>7</v>
      </c>
      <c r="D109">
        <f>SUM(D101:D108)</f>
        <v>0</v>
      </c>
      <c r="E109">
        <f>SUM(E101:E108)</f>
        <v>0</v>
      </c>
      <c r="F109">
        <f>SUM(F101:F108)</f>
        <v>0</v>
      </c>
    </row>
    <row r="112" ht="12.75">
      <c r="A112" s="11" t="s">
        <v>15</v>
      </c>
    </row>
    <row r="113" spans="1:7" ht="12.75">
      <c r="A113" s="7" t="s">
        <v>2</v>
      </c>
      <c r="B113" s="7" t="s">
        <v>3</v>
      </c>
      <c r="C113" s="7" t="s">
        <v>4</v>
      </c>
      <c r="D113" s="9" t="s">
        <v>5</v>
      </c>
      <c r="E113" s="21" t="s">
        <v>59</v>
      </c>
      <c r="F113" s="9" t="s">
        <v>53</v>
      </c>
      <c r="G113" s="7" t="s">
        <v>6</v>
      </c>
    </row>
    <row r="114" spans="1:6" ht="12.75">
      <c r="A114" s="2">
        <f>1+A108</f>
        <v>65</v>
      </c>
      <c r="B114" s="8">
        <v>43709</v>
      </c>
      <c r="C114" s="10"/>
      <c r="E114">
        <f>ROUND(D114/1.16,2)</f>
        <v>0</v>
      </c>
      <c r="F114" s="3">
        <f aca="true" t="shared" si="24" ref="F114:F121">D114-E114</f>
        <v>0</v>
      </c>
    </row>
    <row r="115" spans="1:6" ht="12.75">
      <c r="A115" s="2">
        <f aca="true" t="shared" si="25" ref="A115:A121">1+A114</f>
        <v>66</v>
      </c>
      <c r="B115" s="8">
        <v>43709</v>
      </c>
      <c r="C115" s="10"/>
      <c r="E115">
        <f aca="true" t="shared" si="26" ref="E115:E121">ROUND(D115/1.16,2)</f>
        <v>0</v>
      </c>
      <c r="F115" s="3">
        <f t="shared" si="24"/>
        <v>0</v>
      </c>
    </row>
    <row r="116" spans="1:6" ht="12.75">
      <c r="A116" s="2">
        <f t="shared" si="25"/>
        <v>67</v>
      </c>
      <c r="B116" s="8">
        <v>43709</v>
      </c>
      <c r="C116" s="10"/>
      <c r="E116">
        <f t="shared" si="26"/>
        <v>0</v>
      </c>
      <c r="F116" s="3">
        <f t="shared" si="24"/>
        <v>0</v>
      </c>
    </row>
    <row r="117" spans="1:6" ht="12.75">
      <c r="A117" s="2">
        <f t="shared" si="25"/>
        <v>68</v>
      </c>
      <c r="B117" s="8">
        <v>43709</v>
      </c>
      <c r="C117" s="10"/>
      <c r="E117">
        <f t="shared" si="26"/>
        <v>0</v>
      </c>
      <c r="F117" s="3">
        <f t="shared" si="24"/>
        <v>0</v>
      </c>
    </row>
    <row r="118" spans="1:6" ht="12.75">
      <c r="A118" s="2">
        <f t="shared" si="25"/>
        <v>69</v>
      </c>
      <c r="B118" s="8">
        <v>43709</v>
      </c>
      <c r="C118" s="10"/>
      <c r="E118">
        <f t="shared" si="26"/>
        <v>0</v>
      </c>
      <c r="F118" s="3">
        <f t="shared" si="24"/>
        <v>0</v>
      </c>
    </row>
    <row r="119" spans="1:6" ht="12.75">
      <c r="A119" s="2">
        <f t="shared" si="25"/>
        <v>70</v>
      </c>
      <c r="B119" s="8">
        <v>43709</v>
      </c>
      <c r="C119" s="10"/>
      <c r="E119">
        <f t="shared" si="26"/>
        <v>0</v>
      </c>
      <c r="F119" s="3">
        <f t="shared" si="24"/>
        <v>0</v>
      </c>
    </row>
    <row r="120" spans="1:6" ht="12.75">
      <c r="A120" s="2">
        <f t="shared" si="25"/>
        <v>71</v>
      </c>
      <c r="B120" s="8">
        <v>43709</v>
      </c>
      <c r="C120" s="10"/>
      <c r="E120">
        <f t="shared" si="26"/>
        <v>0</v>
      </c>
      <c r="F120" s="3">
        <f t="shared" si="24"/>
        <v>0</v>
      </c>
    </row>
    <row r="121" spans="1:6" ht="12.75">
      <c r="A121" s="2">
        <f t="shared" si="25"/>
        <v>72</v>
      </c>
      <c r="B121" s="8">
        <v>43709</v>
      </c>
      <c r="C121" s="10"/>
      <c r="E121">
        <f t="shared" si="26"/>
        <v>0</v>
      </c>
      <c r="F121" s="3">
        <f t="shared" si="24"/>
        <v>0</v>
      </c>
    </row>
    <row r="122" spans="3:6" ht="12.75">
      <c r="C122" t="s">
        <v>7</v>
      </c>
      <c r="D122">
        <f>SUM(D114:D121)</f>
        <v>0</v>
      </c>
      <c r="E122">
        <f>SUM(E114:E121)</f>
        <v>0</v>
      </c>
      <c r="F122">
        <f>SUM(F114:F121)</f>
        <v>0</v>
      </c>
    </row>
    <row r="125" ht="12.75">
      <c r="A125" s="11" t="s">
        <v>16</v>
      </c>
    </row>
    <row r="126" spans="1:7" ht="12.75">
      <c r="A126" s="7" t="s">
        <v>2</v>
      </c>
      <c r="B126" s="7" t="s">
        <v>3</v>
      </c>
      <c r="C126" s="7" t="s">
        <v>4</v>
      </c>
      <c r="D126" s="9" t="s">
        <v>5</v>
      </c>
      <c r="E126" s="21" t="s">
        <v>59</v>
      </c>
      <c r="F126" s="9" t="s">
        <v>53</v>
      </c>
      <c r="G126" s="7" t="s">
        <v>6</v>
      </c>
    </row>
    <row r="127" spans="1:6" ht="12.75">
      <c r="A127" s="2">
        <f>1+A121</f>
        <v>73</v>
      </c>
      <c r="B127" s="8">
        <v>43739</v>
      </c>
      <c r="C127" s="10"/>
      <c r="E127">
        <f aca="true" t="shared" si="27" ref="E127:E134">ROUND(D127/1.16,2)</f>
        <v>0</v>
      </c>
      <c r="F127" s="3">
        <f aca="true" t="shared" si="28" ref="F127:F134">D127-E127</f>
        <v>0</v>
      </c>
    </row>
    <row r="128" spans="1:6" ht="12.75">
      <c r="A128" s="2">
        <f aca="true" t="shared" si="29" ref="A128:A134">1+A127</f>
        <v>74</v>
      </c>
      <c r="B128" s="8">
        <v>43739</v>
      </c>
      <c r="C128" s="10"/>
      <c r="E128">
        <f t="shared" si="27"/>
        <v>0</v>
      </c>
      <c r="F128" s="3">
        <f t="shared" si="28"/>
        <v>0</v>
      </c>
    </row>
    <row r="129" spans="1:6" ht="12.75">
      <c r="A129" s="2">
        <f t="shared" si="29"/>
        <v>75</v>
      </c>
      <c r="B129" s="8">
        <v>43739</v>
      </c>
      <c r="C129" s="10"/>
      <c r="E129">
        <f t="shared" si="27"/>
        <v>0</v>
      </c>
      <c r="F129" s="3">
        <f t="shared" si="28"/>
        <v>0</v>
      </c>
    </row>
    <row r="130" spans="1:6" ht="12.75">
      <c r="A130" s="2">
        <f t="shared" si="29"/>
        <v>76</v>
      </c>
      <c r="B130" s="8">
        <v>43739</v>
      </c>
      <c r="C130" s="10"/>
      <c r="E130">
        <f t="shared" si="27"/>
        <v>0</v>
      </c>
      <c r="F130" s="3">
        <f t="shared" si="28"/>
        <v>0</v>
      </c>
    </row>
    <row r="131" spans="1:6" ht="12.75">
      <c r="A131" s="2">
        <f t="shared" si="29"/>
        <v>77</v>
      </c>
      <c r="B131" s="8">
        <v>43739</v>
      </c>
      <c r="C131" s="10"/>
      <c r="E131">
        <f t="shared" si="27"/>
        <v>0</v>
      </c>
      <c r="F131" s="3">
        <f t="shared" si="28"/>
        <v>0</v>
      </c>
    </row>
    <row r="132" spans="1:6" ht="12.75">
      <c r="A132" s="2">
        <f t="shared" si="29"/>
        <v>78</v>
      </c>
      <c r="B132" s="8">
        <v>43739</v>
      </c>
      <c r="C132" s="10"/>
      <c r="E132">
        <f t="shared" si="27"/>
        <v>0</v>
      </c>
      <c r="F132" s="3">
        <f t="shared" si="28"/>
        <v>0</v>
      </c>
    </row>
    <row r="133" spans="1:6" ht="12.75">
      <c r="A133" s="2">
        <f t="shared" si="29"/>
        <v>79</v>
      </c>
      <c r="B133" s="8">
        <v>43739</v>
      </c>
      <c r="C133" s="10"/>
      <c r="E133">
        <f t="shared" si="27"/>
        <v>0</v>
      </c>
      <c r="F133" s="3">
        <f t="shared" si="28"/>
        <v>0</v>
      </c>
    </row>
    <row r="134" spans="1:6" ht="12.75">
      <c r="A134" s="2">
        <f t="shared" si="29"/>
        <v>80</v>
      </c>
      <c r="B134" s="8">
        <v>43739</v>
      </c>
      <c r="C134" s="10"/>
      <c r="E134">
        <f t="shared" si="27"/>
        <v>0</v>
      </c>
      <c r="F134" s="3">
        <f t="shared" si="28"/>
        <v>0</v>
      </c>
    </row>
    <row r="135" spans="3:6" ht="12.75">
      <c r="C135" t="s">
        <v>7</v>
      </c>
      <c r="D135">
        <f>SUM(D127:D134)</f>
        <v>0</v>
      </c>
      <c r="E135">
        <f>SUM(E127:E134)</f>
        <v>0</v>
      </c>
      <c r="F135">
        <f>SUM(F127:F134)</f>
        <v>0</v>
      </c>
    </row>
    <row r="138" ht="12.75">
      <c r="A138" s="6" t="s">
        <v>17</v>
      </c>
    </row>
    <row r="139" spans="1:7" ht="12.75">
      <c r="A139" s="7" t="s">
        <v>2</v>
      </c>
      <c r="B139" s="7" t="s">
        <v>3</v>
      </c>
      <c r="C139" s="7" t="s">
        <v>4</v>
      </c>
      <c r="D139" s="9" t="s">
        <v>5</v>
      </c>
      <c r="E139" s="21" t="s">
        <v>59</v>
      </c>
      <c r="F139" s="9" t="s">
        <v>53</v>
      </c>
      <c r="G139" s="7" t="s">
        <v>6</v>
      </c>
    </row>
    <row r="140" spans="1:6" ht="12.75">
      <c r="A140" s="2">
        <f>1+A134</f>
        <v>81</v>
      </c>
      <c r="B140" s="8">
        <v>43770</v>
      </c>
      <c r="C140" s="10"/>
      <c r="E140">
        <f>ROUND(D140/1.16,2)</f>
        <v>0</v>
      </c>
      <c r="F140" s="3">
        <f>D140-E140</f>
        <v>0</v>
      </c>
    </row>
    <row r="141" spans="1:6" ht="12.75">
      <c r="A141" s="2">
        <f>1+A140</f>
        <v>82</v>
      </c>
      <c r="B141" s="8">
        <v>43770</v>
      </c>
      <c r="C141" s="10"/>
      <c r="E141">
        <f aca="true" t="shared" si="30" ref="E141:E147">ROUND(D141/1.16,2)</f>
        <v>0</v>
      </c>
      <c r="F141" s="3">
        <f>D141-E141</f>
        <v>0</v>
      </c>
    </row>
    <row r="142" spans="1:6" ht="12.75">
      <c r="A142" s="2">
        <f aca="true" t="shared" si="31" ref="A142:A147">1+A141</f>
        <v>83</v>
      </c>
      <c r="B142" s="8">
        <v>43770</v>
      </c>
      <c r="C142" s="10"/>
      <c r="E142">
        <f t="shared" si="30"/>
        <v>0</v>
      </c>
      <c r="F142" s="3">
        <f aca="true" t="shared" si="32" ref="F142:F147">D142-E142</f>
        <v>0</v>
      </c>
    </row>
    <row r="143" spans="1:6" ht="12.75">
      <c r="A143" s="2">
        <f t="shared" si="31"/>
        <v>84</v>
      </c>
      <c r="B143" s="8">
        <v>43770</v>
      </c>
      <c r="C143" s="10"/>
      <c r="E143">
        <f t="shared" si="30"/>
        <v>0</v>
      </c>
      <c r="F143" s="3">
        <f t="shared" si="32"/>
        <v>0</v>
      </c>
    </row>
    <row r="144" spans="1:6" ht="12.75">
      <c r="A144" s="2">
        <f t="shared" si="31"/>
        <v>85</v>
      </c>
      <c r="B144" s="8">
        <v>43770</v>
      </c>
      <c r="C144" s="10"/>
      <c r="E144">
        <f t="shared" si="30"/>
        <v>0</v>
      </c>
      <c r="F144" s="3">
        <f t="shared" si="32"/>
        <v>0</v>
      </c>
    </row>
    <row r="145" spans="1:6" ht="12.75">
      <c r="A145" s="2">
        <f t="shared" si="31"/>
        <v>86</v>
      </c>
      <c r="B145" s="8">
        <v>43770</v>
      </c>
      <c r="C145" s="10"/>
      <c r="E145">
        <f t="shared" si="30"/>
        <v>0</v>
      </c>
      <c r="F145" s="3">
        <f t="shared" si="32"/>
        <v>0</v>
      </c>
    </row>
    <row r="146" spans="1:6" ht="12.75">
      <c r="A146" s="2">
        <f t="shared" si="31"/>
        <v>87</v>
      </c>
      <c r="B146" s="8">
        <v>43770</v>
      </c>
      <c r="C146" s="10"/>
      <c r="E146">
        <f t="shared" si="30"/>
        <v>0</v>
      </c>
      <c r="F146" s="3">
        <f t="shared" si="32"/>
        <v>0</v>
      </c>
    </row>
    <row r="147" spans="1:6" ht="12.75">
      <c r="A147" s="2">
        <f t="shared" si="31"/>
        <v>88</v>
      </c>
      <c r="B147" s="8">
        <v>43770</v>
      </c>
      <c r="C147" s="10"/>
      <c r="E147">
        <f t="shared" si="30"/>
        <v>0</v>
      </c>
      <c r="F147" s="3">
        <f t="shared" si="32"/>
        <v>0</v>
      </c>
    </row>
    <row r="148" spans="3:6" ht="12.75">
      <c r="C148" t="s">
        <v>7</v>
      </c>
      <c r="D148">
        <f>SUM(D140:D147)</f>
        <v>0</v>
      </c>
      <c r="E148">
        <f>SUM(E140:E147)</f>
        <v>0</v>
      </c>
      <c r="F148">
        <f>SUM(F140:F147)</f>
        <v>0</v>
      </c>
    </row>
    <row r="151" ht="12.75">
      <c r="A151" s="11" t="s">
        <v>18</v>
      </c>
    </row>
    <row r="152" spans="1:7" ht="12.75">
      <c r="A152" s="7" t="s">
        <v>2</v>
      </c>
      <c r="B152" s="7" t="s">
        <v>3</v>
      </c>
      <c r="C152" s="7" t="s">
        <v>4</v>
      </c>
      <c r="D152" s="9" t="s">
        <v>5</v>
      </c>
      <c r="E152" s="21" t="s">
        <v>59</v>
      </c>
      <c r="F152" s="9" t="s">
        <v>53</v>
      </c>
      <c r="G152" s="7" t="s">
        <v>6</v>
      </c>
    </row>
    <row r="153" spans="1:6" ht="12.75">
      <c r="A153" s="2">
        <f>1+A147</f>
        <v>89</v>
      </c>
      <c r="B153" s="8">
        <v>43800</v>
      </c>
      <c r="C153" s="10"/>
      <c r="E153">
        <f>ROUND(D153/1.16,2)</f>
        <v>0</v>
      </c>
      <c r="F153" s="3">
        <f aca="true" t="shared" si="33" ref="F153:F160">D153-E153</f>
        <v>0</v>
      </c>
    </row>
    <row r="154" spans="1:6" ht="12.75">
      <c r="A154" s="2">
        <f aca="true" t="shared" si="34" ref="A154:A160">1+A153</f>
        <v>90</v>
      </c>
      <c r="B154" s="8">
        <v>43800</v>
      </c>
      <c r="C154" s="10"/>
      <c r="E154">
        <f aca="true" t="shared" si="35" ref="E154:E160">ROUND(D154/1.16,2)</f>
        <v>0</v>
      </c>
      <c r="F154" s="3">
        <f t="shared" si="33"/>
        <v>0</v>
      </c>
    </row>
    <row r="155" spans="1:6" ht="12.75">
      <c r="A155" s="2">
        <f t="shared" si="34"/>
        <v>91</v>
      </c>
      <c r="B155" s="8">
        <v>43800</v>
      </c>
      <c r="C155" s="10"/>
      <c r="E155">
        <f t="shared" si="35"/>
        <v>0</v>
      </c>
      <c r="F155" s="3">
        <f t="shared" si="33"/>
        <v>0</v>
      </c>
    </row>
    <row r="156" spans="1:6" ht="12.75">
      <c r="A156" s="2">
        <f t="shared" si="34"/>
        <v>92</v>
      </c>
      <c r="B156" s="8">
        <v>43800</v>
      </c>
      <c r="C156" s="10"/>
      <c r="E156">
        <f t="shared" si="35"/>
        <v>0</v>
      </c>
      <c r="F156" s="3">
        <f t="shared" si="33"/>
        <v>0</v>
      </c>
    </row>
    <row r="157" spans="1:6" ht="12.75">
      <c r="A157" s="2">
        <f t="shared" si="34"/>
        <v>93</v>
      </c>
      <c r="B157" s="8">
        <v>43800</v>
      </c>
      <c r="C157" s="10"/>
      <c r="E157">
        <f t="shared" si="35"/>
        <v>0</v>
      </c>
      <c r="F157" s="3">
        <f t="shared" si="33"/>
        <v>0</v>
      </c>
    </row>
    <row r="158" spans="1:6" ht="12.75">
      <c r="A158" s="2">
        <f t="shared" si="34"/>
        <v>94</v>
      </c>
      <c r="B158" s="8">
        <v>43800</v>
      </c>
      <c r="C158" s="10"/>
      <c r="E158">
        <f t="shared" si="35"/>
        <v>0</v>
      </c>
      <c r="F158" s="3">
        <f t="shared" si="33"/>
        <v>0</v>
      </c>
    </row>
    <row r="159" spans="1:6" ht="12.75">
      <c r="A159" s="2">
        <f t="shared" si="34"/>
        <v>95</v>
      </c>
      <c r="B159" s="8">
        <v>43800</v>
      </c>
      <c r="C159" s="10"/>
      <c r="E159">
        <f t="shared" si="35"/>
        <v>0</v>
      </c>
      <c r="F159" s="3">
        <f t="shared" si="33"/>
        <v>0</v>
      </c>
    </row>
    <row r="160" spans="1:6" ht="12.75">
      <c r="A160" s="2">
        <f t="shared" si="34"/>
        <v>96</v>
      </c>
      <c r="B160" s="8">
        <v>43800</v>
      </c>
      <c r="C160" s="10"/>
      <c r="E160">
        <f t="shared" si="35"/>
        <v>0</v>
      </c>
      <c r="F160" s="3">
        <f t="shared" si="33"/>
        <v>0</v>
      </c>
    </row>
    <row r="161" spans="3:6" ht="12.75">
      <c r="C161" t="s">
        <v>7</v>
      </c>
      <c r="D161">
        <f>SUM(D153:D160)</f>
        <v>0</v>
      </c>
      <c r="E161">
        <f>SUM(E153:E160)</f>
        <v>0</v>
      </c>
      <c r="F161">
        <f>SUM(F153:F160)</f>
        <v>0</v>
      </c>
    </row>
    <row r="164" spans="3:6" ht="12.75">
      <c r="C164" s="18" t="s">
        <v>19</v>
      </c>
      <c r="D164" s="18">
        <f>D18+D31+D44+D57+D70+D83+D96+D109+D122+D135+D148+D161</f>
        <v>0</v>
      </c>
      <c r="E164" s="18">
        <f>E18+E31+E44+E57+E70+E83+E96+E109+E122+E135+E148+E161</f>
        <v>0</v>
      </c>
      <c r="F164" s="18">
        <f>F18+F31+F44+F57+F70+F83+F96+F109+F122+F135+F148+F161</f>
        <v>0</v>
      </c>
    </row>
    <row r="167" ht="12.75">
      <c r="A167" s="11" t="s">
        <v>20</v>
      </c>
    </row>
    <row r="169" ht="12.75">
      <c r="A169" s="11" t="s">
        <v>1</v>
      </c>
    </row>
    <row r="170" spans="1:7" ht="12.75">
      <c r="A170" s="7" t="s">
        <v>2</v>
      </c>
      <c r="B170" s="7" t="s">
        <v>3</v>
      </c>
      <c r="C170" s="7" t="s">
        <v>21</v>
      </c>
      <c r="D170" s="9" t="s">
        <v>5</v>
      </c>
      <c r="E170" s="21" t="s">
        <v>56</v>
      </c>
      <c r="F170" s="9" t="s">
        <v>53</v>
      </c>
      <c r="G170" s="7" t="s">
        <v>6</v>
      </c>
    </row>
    <row r="171" spans="1:6" ht="12.75">
      <c r="A171" s="2">
        <v>1</v>
      </c>
      <c r="B171" s="12">
        <v>43466</v>
      </c>
      <c r="C171" s="10"/>
      <c r="E171">
        <f>D171-F171</f>
        <v>0</v>
      </c>
      <c r="F171" s="3">
        <f>ROUND(D171/1.16*0.16-0.001,2)</f>
        <v>0</v>
      </c>
    </row>
    <row r="172" spans="1:6" ht="12.75">
      <c r="A172" s="2">
        <f>1+A171</f>
        <v>2</v>
      </c>
      <c r="B172" s="12">
        <v>43466</v>
      </c>
      <c r="C172" s="10"/>
      <c r="E172">
        <f aca="true" t="shared" si="36" ref="E172:E186">D172-F172</f>
        <v>0</v>
      </c>
      <c r="F172" s="3">
        <f aca="true" t="shared" si="37" ref="F172:F186">ROUND(D172/1.16*0.16-0.001,2)</f>
        <v>0</v>
      </c>
    </row>
    <row r="173" spans="1:6" ht="12.75">
      <c r="A173" s="2">
        <f aca="true" t="shared" si="38" ref="A173:A186">1+A172</f>
        <v>3</v>
      </c>
      <c r="B173" s="12">
        <v>43466</v>
      </c>
      <c r="C173" s="10"/>
      <c r="E173">
        <f t="shared" si="36"/>
        <v>0</v>
      </c>
      <c r="F173" s="3">
        <f t="shared" si="37"/>
        <v>0</v>
      </c>
    </row>
    <row r="174" spans="1:6" ht="12.75">
      <c r="A174" s="2">
        <f t="shared" si="38"/>
        <v>4</v>
      </c>
      <c r="B174" s="12">
        <v>43466</v>
      </c>
      <c r="C174" s="10"/>
      <c r="E174">
        <f t="shared" si="36"/>
        <v>0</v>
      </c>
      <c r="F174" s="3">
        <f t="shared" si="37"/>
        <v>0</v>
      </c>
    </row>
    <row r="175" spans="1:6" ht="12.75">
      <c r="A175" s="2">
        <f t="shared" si="38"/>
        <v>5</v>
      </c>
      <c r="B175" s="12">
        <v>43466</v>
      </c>
      <c r="C175" s="10"/>
      <c r="E175">
        <f t="shared" si="36"/>
        <v>0</v>
      </c>
      <c r="F175" s="3">
        <f t="shared" si="37"/>
        <v>0</v>
      </c>
    </row>
    <row r="176" spans="1:6" ht="12.75">
      <c r="A176" s="2">
        <f t="shared" si="38"/>
        <v>6</v>
      </c>
      <c r="B176" s="12">
        <v>43466</v>
      </c>
      <c r="C176" s="10"/>
      <c r="E176">
        <f t="shared" si="36"/>
        <v>0</v>
      </c>
      <c r="F176" s="3">
        <f t="shared" si="37"/>
        <v>0</v>
      </c>
    </row>
    <row r="177" spans="1:6" ht="12.75">
      <c r="A177" s="2">
        <f t="shared" si="38"/>
        <v>7</v>
      </c>
      <c r="B177" s="12">
        <v>43466</v>
      </c>
      <c r="C177" s="10"/>
      <c r="E177">
        <f t="shared" si="36"/>
        <v>0</v>
      </c>
      <c r="F177" s="3">
        <f t="shared" si="37"/>
        <v>0</v>
      </c>
    </row>
    <row r="178" spans="1:6" ht="12.75">
      <c r="A178" s="2">
        <f t="shared" si="38"/>
        <v>8</v>
      </c>
      <c r="B178" s="12">
        <v>43466</v>
      </c>
      <c r="C178" s="10"/>
      <c r="E178">
        <f t="shared" si="36"/>
        <v>0</v>
      </c>
      <c r="F178" s="3">
        <f t="shared" si="37"/>
        <v>0</v>
      </c>
    </row>
    <row r="179" spans="1:6" ht="12.75">
      <c r="A179" s="2">
        <f t="shared" si="38"/>
        <v>9</v>
      </c>
      <c r="B179" s="12">
        <v>43466</v>
      </c>
      <c r="C179" s="10"/>
      <c r="E179">
        <f t="shared" si="36"/>
        <v>0</v>
      </c>
      <c r="F179" s="3">
        <f t="shared" si="37"/>
        <v>0</v>
      </c>
    </row>
    <row r="180" spans="1:6" ht="12.75">
      <c r="A180" s="2">
        <f t="shared" si="38"/>
        <v>10</v>
      </c>
      <c r="B180" s="12">
        <v>43466</v>
      </c>
      <c r="C180" s="10"/>
      <c r="E180">
        <f t="shared" si="36"/>
        <v>0</v>
      </c>
      <c r="F180" s="3">
        <f t="shared" si="37"/>
        <v>0</v>
      </c>
    </row>
    <row r="181" spans="1:6" ht="12.75">
      <c r="A181" s="2">
        <f t="shared" si="38"/>
        <v>11</v>
      </c>
      <c r="B181" s="12">
        <v>43466</v>
      </c>
      <c r="C181" s="10"/>
      <c r="E181">
        <f t="shared" si="36"/>
        <v>0</v>
      </c>
      <c r="F181" s="3">
        <f t="shared" si="37"/>
        <v>0</v>
      </c>
    </row>
    <row r="182" spans="1:6" ht="12.75">
      <c r="A182" s="2">
        <f t="shared" si="38"/>
        <v>12</v>
      </c>
      <c r="B182" s="12">
        <v>43466</v>
      </c>
      <c r="C182" s="10"/>
      <c r="E182">
        <f t="shared" si="36"/>
        <v>0</v>
      </c>
      <c r="F182" s="3">
        <f t="shared" si="37"/>
        <v>0</v>
      </c>
    </row>
    <row r="183" spans="1:6" ht="12.75">
      <c r="A183" s="2">
        <f t="shared" si="38"/>
        <v>13</v>
      </c>
      <c r="B183" s="12">
        <v>43466</v>
      </c>
      <c r="C183" s="10"/>
      <c r="E183">
        <f t="shared" si="36"/>
        <v>0</v>
      </c>
      <c r="F183" s="3">
        <f t="shared" si="37"/>
        <v>0</v>
      </c>
    </row>
    <row r="184" spans="1:6" ht="12.75">
      <c r="A184" s="2">
        <f t="shared" si="38"/>
        <v>14</v>
      </c>
      <c r="B184" s="12">
        <v>43466</v>
      </c>
      <c r="C184" s="10"/>
      <c r="E184">
        <f t="shared" si="36"/>
        <v>0</v>
      </c>
      <c r="F184" s="3">
        <f t="shared" si="37"/>
        <v>0</v>
      </c>
    </row>
    <row r="185" spans="1:6" ht="12.75">
      <c r="A185" s="2">
        <f t="shared" si="38"/>
        <v>15</v>
      </c>
      <c r="B185" s="12">
        <v>43466</v>
      </c>
      <c r="C185" s="10"/>
      <c r="E185">
        <f t="shared" si="36"/>
        <v>0</v>
      </c>
      <c r="F185" s="3">
        <f t="shared" si="37"/>
        <v>0</v>
      </c>
    </row>
    <row r="186" spans="1:6" ht="12.75">
      <c r="A186" s="2">
        <f t="shared" si="38"/>
        <v>16</v>
      </c>
      <c r="B186" s="12">
        <v>43466</v>
      </c>
      <c r="C186" s="10"/>
      <c r="E186">
        <f t="shared" si="36"/>
        <v>0</v>
      </c>
      <c r="F186" s="3">
        <f t="shared" si="37"/>
        <v>0</v>
      </c>
    </row>
    <row r="187" spans="3:6" ht="12.75">
      <c r="C187" t="s">
        <v>7</v>
      </c>
      <c r="D187">
        <f>SUM(D171:D186)</f>
        <v>0</v>
      </c>
      <c r="E187">
        <f>SUM(E171:E186)</f>
        <v>0</v>
      </c>
      <c r="F187">
        <f>SUM(F171:F186)</f>
        <v>0</v>
      </c>
    </row>
    <row r="190" ht="12.75">
      <c r="A190" s="11" t="s">
        <v>8</v>
      </c>
    </row>
    <row r="191" spans="1:7" ht="12.75">
      <c r="A191" s="7" t="s">
        <v>2</v>
      </c>
      <c r="B191" s="7" t="s">
        <v>3</v>
      </c>
      <c r="C191" s="7" t="s">
        <v>21</v>
      </c>
      <c r="D191" s="9" t="s">
        <v>5</v>
      </c>
      <c r="E191" s="21" t="s">
        <v>56</v>
      </c>
      <c r="F191" s="9" t="s">
        <v>53</v>
      </c>
      <c r="G191" s="7" t="s">
        <v>6</v>
      </c>
    </row>
    <row r="192" spans="1:6" ht="12.75">
      <c r="A192" s="2">
        <f>1+A186</f>
        <v>17</v>
      </c>
      <c r="B192" s="12">
        <v>43497</v>
      </c>
      <c r="C192" s="10"/>
      <c r="E192">
        <f>D192-F192</f>
        <v>0</v>
      </c>
      <c r="F192" s="3">
        <f>ROUND(D192/1.16*0.16-0.001,2)</f>
        <v>0</v>
      </c>
    </row>
    <row r="193" spans="1:6" ht="12.75">
      <c r="A193" s="2">
        <f>1+A192</f>
        <v>18</v>
      </c>
      <c r="B193" s="12">
        <v>43497</v>
      </c>
      <c r="C193" s="10"/>
      <c r="E193">
        <f aca="true" t="shared" si="39" ref="E193:E207">D193-F193</f>
        <v>0</v>
      </c>
      <c r="F193" s="3">
        <f aca="true" t="shared" si="40" ref="F193:F207">ROUND(D193/1.16*0.16-0.001,2)</f>
        <v>0</v>
      </c>
    </row>
    <row r="194" spans="1:6" ht="12.75">
      <c r="A194" s="2">
        <f aca="true" t="shared" si="41" ref="A194:A207">1+A193</f>
        <v>19</v>
      </c>
      <c r="B194" s="12">
        <v>43497</v>
      </c>
      <c r="C194" s="10"/>
      <c r="E194">
        <f t="shared" si="39"/>
        <v>0</v>
      </c>
      <c r="F194" s="3">
        <f t="shared" si="40"/>
        <v>0</v>
      </c>
    </row>
    <row r="195" spans="1:6" ht="12.75">
      <c r="A195" s="2">
        <f t="shared" si="41"/>
        <v>20</v>
      </c>
      <c r="B195" s="12">
        <v>43497</v>
      </c>
      <c r="C195" s="10"/>
      <c r="E195">
        <f t="shared" si="39"/>
        <v>0</v>
      </c>
      <c r="F195" s="3">
        <f t="shared" si="40"/>
        <v>0</v>
      </c>
    </row>
    <row r="196" spans="1:6" ht="12.75">
      <c r="A196" s="2">
        <f t="shared" si="41"/>
        <v>21</v>
      </c>
      <c r="B196" s="12">
        <v>43497</v>
      </c>
      <c r="C196" s="10"/>
      <c r="E196">
        <f t="shared" si="39"/>
        <v>0</v>
      </c>
      <c r="F196" s="3">
        <f t="shared" si="40"/>
        <v>0</v>
      </c>
    </row>
    <row r="197" spans="1:6" ht="12.75">
      <c r="A197" s="2">
        <f t="shared" si="41"/>
        <v>22</v>
      </c>
      <c r="B197" s="12">
        <v>43497</v>
      </c>
      <c r="C197" s="10"/>
      <c r="E197">
        <f t="shared" si="39"/>
        <v>0</v>
      </c>
      <c r="F197" s="3">
        <f t="shared" si="40"/>
        <v>0</v>
      </c>
    </row>
    <row r="198" spans="1:6" ht="12.75">
      <c r="A198" s="2">
        <f t="shared" si="41"/>
        <v>23</v>
      </c>
      <c r="B198" s="12">
        <v>43497</v>
      </c>
      <c r="C198" s="10"/>
      <c r="E198">
        <f t="shared" si="39"/>
        <v>0</v>
      </c>
      <c r="F198" s="3">
        <f t="shared" si="40"/>
        <v>0</v>
      </c>
    </row>
    <row r="199" spans="1:6" ht="12.75">
      <c r="A199" s="2">
        <f t="shared" si="41"/>
        <v>24</v>
      </c>
      <c r="B199" s="12">
        <v>43497</v>
      </c>
      <c r="C199" s="10"/>
      <c r="E199">
        <f t="shared" si="39"/>
        <v>0</v>
      </c>
      <c r="F199" s="3">
        <f t="shared" si="40"/>
        <v>0</v>
      </c>
    </row>
    <row r="200" spans="1:6" ht="12.75">
      <c r="A200" s="2">
        <f t="shared" si="41"/>
        <v>25</v>
      </c>
      <c r="B200" s="12">
        <v>43497</v>
      </c>
      <c r="C200" s="10"/>
      <c r="E200">
        <f t="shared" si="39"/>
        <v>0</v>
      </c>
      <c r="F200" s="3">
        <f t="shared" si="40"/>
        <v>0</v>
      </c>
    </row>
    <row r="201" spans="1:6" ht="12.75">
      <c r="A201" s="2">
        <f t="shared" si="41"/>
        <v>26</v>
      </c>
      <c r="B201" s="12">
        <v>43497</v>
      </c>
      <c r="C201" s="10"/>
      <c r="E201">
        <f t="shared" si="39"/>
        <v>0</v>
      </c>
      <c r="F201" s="3">
        <f t="shared" si="40"/>
        <v>0</v>
      </c>
    </row>
    <row r="202" spans="1:6" ht="12.75">
      <c r="A202" s="2">
        <f t="shared" si="41"/>
        <v>27</v>
      </c>
      <c r="B202" s="12">
        <v>43497</v>
      </c>
      <c r="C202" s="10"/>
      <c r="E202">
        <f t="shared" si="39"/>
        <v>0</v>
      </c>
      <c r="F202" s="3">
        <f t="shared" si="40"/>
        <v>0</v>
      </c>
    </row>
    <row r="203" spans="1:6" ht="12.75">
      <c r="A203" s="2">
        <f t="shared" si="41"/>
        <v>28</v>
      </c>
      <c r="B203" s="12">
        <v>43497</v>
      </c>
      <c r="C203" s="10"/>
      <c r="E203">
        <f t="shared" si="39"/>
        <v>0</v>
      </c>
      <c r="F203" s="3">
        <f t="shared" si="40"/>
        <v>0</v>
      </c>
    </row>
    <row r="204" spans="1:6" ht="12.75">
      <c r="A204" s="2">
        <f t="shared" si="41"/>
        <v>29</v>
      </c>
      <c r="B204" s="12">
        <v>43497</v>
      </c>
      <c r="C204" s="10"/>
      <c r="E204">
        <f t="shared" si="39"/>
        <v>0</v>
      </c>
      <c r="F204" s="3">
        <f t="shared" si="40"/>
        <v>0</v>
      </c>
    </row>
    <row r="205" spans="1:6" ht="12.75">
      <c r="A205" s="2">
        <f t="shared" si="41"/>
        <v>30</v>
      </c>
      <c r="B205" s="12">
        <v>43497</v>
      </c>
      <c r="C205" s="10"/>
      <c r="E205">
        <f t="shared" si="39"/>
        <v>0</v>
      </c>
      <c r="F205" s="3">
        <f t="shared" si="40"/>
        <v>0</v>
      </c>
    </row>
    <row r="206" spans="1:6" ht="12.75">
      <c r="A206" s="2">
        <f t="shared" si="41"/>
        <v>31</v>
      </c>
      <c r="B206" s="12">
        <v>43497</v>
      </c>
      <c r="C206" s="10"/>
      <c r="E206">
        <f t="shared" si="39"/>
        <v>0</v>
      </c>
      <c r="F206" s="3">
        <f t="shared" si="40"/>
        <v>0</v>
      </c>
    </row>
    <row r="207" spans="1:6" ht="12.75">
      <c r="A207" s="2">
        <f t="shared" si="41"/>
        <v>32</v>
      </c>
      <c r="B207" s="12">
        <v>43497</v>
      </c>
      <c r="C207" s="10"/>
      <c r="E207">
        <f t="shared" si="39"/>
        <v>0</v>
      </c>
      <c r="F207" s="3">
        <f t="shared" si="40"/>
        <v>0</v>
      </c>
    </row>
    <row r="208" spans="3:6" ht="12.75">
      <c r="C208" t="s">
        <v>7</v>
      </c>
      <c r="D208">
        <f>SUM(D192:D207)</f>
        <v>0</v>
      </c>
      <c r="E208">
        <f>SUM(E192:E207)</f>
        <v>0</v>
      </c>
      <c r="F208">
        <f>SUM(F192:F207)</f>
        <v>0</v>
      </c>
    </row>
    <row r="211" ht="12.75">
      <c r="A211" s="11" t="s">
        <v>9</v>
      </c>
    </row>
    <row r="212" spans="1:7" ht="12.75">
      <c r="A212" s="7" t="s">
        <v>2</v>
      </c>
      <c r="B212" s="7" t="s">
        <v>3</v>
      </c>
      <c r="C212" s="7" t="s">
        <v>21</v>
      </c>
      <c r="D212" s="9" t="s">
        <v>5</v>
      </c>
      <c r="E212" s="21" t="s">
        <v>56</v>
      </c>
      <c r="F212" s="9" t="s">
        <v>53</v>
      </c>
      <c r="G212" s="7" t="s">
        <v>6</v>
      </c>
    </row>
    <row r="213" spans="1:6" ht="12.75">
      <c r="A213" s="2">
        <f>1+A207</f>
        <v>33</v>
      </c>
      <c r="B213" s="12">
        <v>43525</v>
      </c>
      <c r="C213" s="10"/>
      <c r="E213">
        <f>D213-F213</f>
        <v>0</v>
      </c>
      <c r="F213" s="3">
        <f>ROUND(D213/1.16*0.16-0.001,2)</f>
        <v>0</v>
      </c>
    </row>
    <row r="214" spans="1:6" ht="12.75">
      <c r="A214" s="2">
        <f>1+A213</f>
        <v>34</v>
      </c>
      <c r="B214" s="12">
        <v>43525</v>
      </c>
      <c r="C214" s="10"/>
      <c r="E214">
        <f aca="true" t="shared" si="42" ref="E214:E228">D214-F214</f>
        <v>0</v>
      </c>
      <c r="F214" s="3">
        <f aca="true" t="shared" si="43" ref="F214:F228">ROUND(D214/1.16*0.16-0.001,2)</f>
        <v>0</v>
      </c>
    </row>
    <row r="215" spans="1:6" ht="12.75">
      <c r="A215" s="2">
        <f aca="true" t="shared" si="44" ref="A215:A228">1+A214</f>
        <v>35</v>
      </c>
      <c r="B215" s="12">
        <v>43525</v>
      </c>
      <c r="C215" s="10"/>
      <c r="E215">
        <f t="shared" si="42"/>
        <v>0</v>
      </c>
      <c r="F215" s="3">
        <f t="shared" si="43"/>
        <v>0</v>
      </c>
    </row>
    <row r="216" spans="1:6" ht="12.75">
      <c r="A216" s="2">
        <f t="shared" si="44"/>
        <v>36</v>
      </c>
      <c r="B216" s="12">
        <v>43525</v>
      </c>
      <c r="C216" s="10"/>
      <c r="E216">
        <f t="shared" si="42"/>
        <v>0</v>
      </c>
      <c r="F216" s="3">
        <f t="shared" si="43"/>
        <v>0</v>
      </c>
    </row>
    <row r="217" spans="1:6" ht="12.75">
      <c r="A217" s="2">
        <f t="shared" si="44"/>
        <v>37</v>
      </c>
      <c r="B217" s="12">
        <v>43525</v>
      </c>
      <c r="C217" s="10"/>
      <c r="E217">
        <f t="shared" si="42"/>
        <v>0</v>
      </c>
      <c r="F217" s="3">
        <f t="shared" si="43"/>
        <v>0</v>
      </c>
    </row>
    <row r="218" spans="1:6" ht="12.75">
      <c r="A218" s="2">
        <f t="shared" si="44"/>
        <v>38</v>
      </c>
      <c r="B218" s="12">
        <v>43525</v>
      </c>
      <c r="C218" s="10"/>
      <c r="E218">
        <f t="shared" si="42"/>
        <v>0</v>
      </c>
      <c r="F218" s="3">
        <f t="shared" si="43"/>
        <v>0</v>
      </c>
    </row>
    <row r="219" spans="1:6" ht="12.75">
      <c r="A219" s="2">
        <f t="shared" si="44"/>
        <v>39</v>
      </c>
      <c r="B219" s="12">
        <v>43525</v>
      </c>
      <c r="C219" s="10"/>
      <c r="E219">
        <f t="shared" si="42"/>
        <v>0</v>
      </c>
      <c r="F219" s="3">
        <f t="shared" si="43"/>
        <v>0</v>
      </c>
    </row>
    <row r="220" spans="1:6" ht="12.75">
      <c r="A220" s="2">
        <f t="shared" si="44"/>
        <v>40</v>
      </c>
      <c r="B220" s="12">
        <v>43525</v>
      </c>
      <c r="C220" s="10"/>
      <c r="E220">
        <f t="shared" si="42"/>
        <v>0</v>
      </c>
      <c r="F220" s="3">
        <f t="shared" si="43"/>
        <v>0</v>
      </c>
    </row>
    <row r="221" spans="1:6" ht="12.75">
      <c r="A221" s="2">
        <f t="shared" si="44"/>
        <v>41</v>
      </c>
      <c r="B221" s="12">
        <v>43525</v>
      </c>
      <c r="C221" s="10"/>
      <c r="E221">
        <f t="shared" si="42"/>
        <v>0</v>
      </c>
      <c r="F221" s="3">
        <f t="shared" si="43"/>
        <v>0</v>
      </c>
    </row>
    <row r="222" spans="1:6" ht="12.75">
      <c r="A222" s="2">
        <f t="shared" si="44"/>
        <v>42</v>
      </c>
      <c r="B222" s="12">
        <v>43525</v>
      </c>
      <c r="C222" s="10"/>
      <c r="E222">
        <f t="shared" si="42"/>
        <v>0</v>
      </c>
      <c r="F222" s="3">
        <f t="shared" si="43"/>
        <v>0</v>
      </c>
    </row>
    <row r="223" spans="1:6" ht="12.75">
      <c r="A223" s="2">
        <f t="shared" si="44"/>
        <v>43</v>
      </c>
      <c r="B223" s="12">
        <v>43525</v>
      </c>
      <c r="C223" s="10"/>
      <c r="E223">
        <f t="shared" si="42"/>
        <v>0</v>
      </c>
      <c r="F223" s="3">
        <f t="shared" si="43"/>
        <v>0</v>
      </c>
    </row>
    <row r="224" spans="1:6" ht="12.75">
      <c r="A224" s="2">
        <f t="shared" si="44"/>
        <v>44</v>
      </c>
      <c r="B224" s="12">
        <v>43525</v>
      </c>
      <c r="C224" s="10"/>
      <c r="E224">
        <f t="shared" si="42"/>
        <v>0</v>
      </c>
      <c r="F224" s="3">
        <f t="shared" si="43"/>
        <v>0</v>
      </c>
    </row>
    <row r="225" spans="1:6" ht="12.75">
      <c r="A225" s="2">
        <f t="shared" si="44"/>
        <v>45</v>
      </c>
      <c r="B225" s="12">
        <v>43525</v>
      </c>
      <c r="C225" s="10"/>
      <c r="E225">
        <f t="shared" si="42"/>
        <v>0</v>
      </c>
      <c r="F225" s="3">
        <f t="shared" si="43"/>
        <v>0</v>
      </c>
    </row>
    <row r="226" spans="1:6" ht="12.75">
      <c r="A226" s="2">
        <f t="shared" si="44"/>
        <v>46</v>
      </c>
      <c r="B226" s="12">
        <v>43525</v>
      </c>
      <c r="C226" s="10"/>
      <c r="E226">
        <f t="shared" si="42"/>
        <v>0</v>
      </c>
      <c r="F226" s="3">
        <f t="shared" si="43"/>
        <v>0</v>
      </c>
    </row>
    <row r="227" spans="1:6" ht="12.75">
      <c r="A227" s="2">
        <f t="shared" si="44"/>
        <v>47</v>
      </c>
      <c r="B227" s="12">
        <v>43525</v>
      </c>
      <c r="C227" s="10"/>
      <c r="E227">
        <f t="shared" si="42"/>
        <v>0</v>
      </c>
      <c r="F227" s="3">
        <f t="shared" si="43"/>
        <v>0</v>
      </c>
    </row>
    <row r="228" spans="1:6" ht="12.75">
      <c r="A228" s="2">
        <f t="shared" si="44"/>
        <v>48</v>
      </c>
      <c r="B228" s="12">
        <v>43525</v>
      </c>
      <c r="C228" s="10"/>
      <c r="E228">
        <f t="shared" si="42"/>
        <v>0</v>
      </c>
      <c r="F228" s="3">
        <f t="shared" si="43"/>
        <v>0</v>
      </c>
    </row>
    <row r="229" spans="3:6" ht="12.75">
      <c r="C229" t="s">
        <v>7</v>
      </c>
      <c r="D229">
        <f>SUM(D213:D228)</f>
        <v>0</v>
      </c>
      <c r="E229">
        <f>SUM(E213:E228)</f>
        <v>0</v>
      </c>
      <c r="F229">
        <f>SUM(F213:F228)</f>
        <v>0</v>
      </c>
    </row>
    <row r="232" ht="12.75">
      <c r="A232" s="11" t="s">
        <v>10</v>
      </c>
    </row>
    <row r="233" spans="1:7" ht="12.75">
      <c r="A233" s="7" t="s">
        <v>2</v>
      </c>
      <c r="B233" s="7" t="s">
        <v>3</v>
      </c>
      <c r="C233" s="7" t="s">
        <v>21</v>
      </c>
      <c r="D233" s="9" t="s">
        <v>5</v>
      </c>
      <c r="E233" s="21" t="s">
        <v>56</v>
      </c>
      <c r="F233" s="9" t="s">
        <v>53</v>
      </c>
      <c r="G233" s="7" t="s">
        <v>6</v>
      </c>
    </row>
    <row r="234" spans="1:6" ht="12.75">
      <c r="A234" s="2">
        <f>1+A228</f>
        <v>49</v>
      </c>
      <c r="B234" s="12">
        <v>43556</v>
      </c>
      <c r="C234" s="10"/>
      <c r="E234">
        <f>D234-F234</f>
        <v>0</v>
      </c>
      <c r="F234" s="3">
        <f>ROUND(D234/1.16*0.16-0.001,2)</f>
        <v>0</v>
      </c>
    </row>
    <row r="235" spans="1:6" ht="12.75">
      <c r="A235" s="2">
        <f>1+A234</f>
        <v>50</v>
      </c>
      <c r="B235" s="12">
        <v>43556</v>
      </c>
      <c r="C235" s="10"/>
      <c r="E235">
        <f aca="true" t="shared" si="45" ref="E235:E249">D235-F235</f>
        <v>0</v>
      </c>
      <c r="F235" s="3">
        <f aca="true" t="shared" si="46" ref="F235:F249">ROUND(D235/1.16*0.16-0.001,2)</f>
        <v>0</v>
      </c>
    </row>
    <row r="236" spans="1:6" ht="12.75">
      <c r="A236" s="2">
        <f aca="true" t="shared" si="47" ref="A236:A249">1+A235</f>
        <v>51</v>
      </c>
      <c r="B236" s="12">
        <v>43556</v>
      </c>
      <c r="C236" s="10"/>
      <c r="E236">
        <f t="shared" si="45"/>
        <v>0</v>
      </c>
      <c r="F236" s="3">
        <f t="shared" si="46"/>
        <v>0</v>
      </c>
    </row>
    <row r="237" spans="1:6" ht="12.75">
      <c r="A237" s="2">
        <f t="shared" si="47"/>
        <v>52</v>
      </c>
      <c r="B237" s="12">
        <v>43556</v>
      </c>
      <c r="C237" s="10"/>
      <c r="E237">
        <f t="shared" si="45"/>
        <v>0</v>
      </c>
      <c r="F237" s="3">
        <f t="shared" si="46"/>
        <v>0</v>
      </c>
    </row>
    <row r="238" spans="1:6" ht="12.75">
      <c r="A238" s="2">
        <f t="shared" si="47"/>
        <v>53</v>
      </c>
      <c r="B238" s="12">
        <v>43556</v>
      </c>
      <c r="C238" s="10"/>
      <c r="E238">
        <f t="shared" si="45"/>
        <v>0</v>
      </c>
      <c r="F238" s="3">
        <f t="shared" si="46"/>
        <v>0</v>
      </c>
    </row>
    <row r="239" spans="1:6" ht="12.75">
      <c r="A239" s="2">
        <f t="shared" si="47"/>
        <v>54</v>
      </c>
      <c r="B239" s="12">
        <v>43556</v>
      </c>
      <c r="C239" s="10"/>
      <c r="E239">
        <f t="shared" si="45"/>
        <v>0</v>
      </c>
      <c r="F239" s="3">
        <f t="shared" si="46"/>
        <v>0</v>
      </c>
    </row>
    <row r="240" spans="1:6" ht="12.75">
      <c r="A240" s="2">
        <f t="shared" si="47"/>
        <v>55</v>
      </c>
      <c r="B240" s="12">
        <v>43556</v>
      </c>
      <c r="C240" s="10"/>
      <c r="E240">
        <f t="shared" si="45"/>
        <v>0</v>
      </c>
      <c r="F240" s="3">
        <f t="shared" si="46"/>
        <v>0</v>
      </c>
    </row>
    <row r="241" spans="1:6" ht="12.75">
      <c r="A241" s="2">
        <f t="shared" si="47"/>
        <v>56</v>
      </c>
      <c r="B241" s="12">
        <v>43556</v>
      </c>
      <c r="C241" s="10"/>
      <c r="E241">
        <f t="shared" si="45"/>
        <v>0</v>
      </c>
      <c r="F241" s="3">
        <f t="shared" si="46"/>
        <v>0</v>
      </c>
    </row>
    <row r="242" spans="1:6" ht="12.75">
      <c r="A242" s="2">
        <f t="shared" si="47"/>
        <v>57</v>
      </c>
      <c r="B242" s="12">
        <v>43556</v>
      </c>
      <c r="C242" s="10"/>
      <c r="E242">
        <f t="shared" si="45"/>
        <v>0</v>
      </c>
      <c r="F242" s="3">
        <f t="shared" si="46"/>
        <v>0</v>
      </c>
    </row>
    <row r="243" spans="1:6" ht="12.75">
      <c r="A243" s="2">
        <f t="shared" si="47"/>
        <v>58</v>
      </c>
      <c r="B243" s="12">
        <v>43556</v>
      </c>
      <c r="C243" s="10"/>
      <c r="E243">
        <f t="shared" si="45"/>
        <v>0</v>
      </c>
      <c r="F243" s="3">
        <f t="shared" si="46"/>
        <v>0</v>
      </c>
    </row>
    <row r="244" spans="1:6" ht="12.75">
      <c r="A244" s="2">
        <f t="shared" si="47"/>
        <v>59</v>
      </c>
      <c r="B244" s="12">
        <v>43556</v>
      </c>
      <c r="C244" s="10"/>
      <c r="E244">
        <f t="shared" si="45"/>
        <v>0</v>
      </c>
      <c r="F244" s="3">
        <f t="shared" si="46"/>
        <v>0</v>
      </c>
    </row>
    <row r="245" spans="1:6" ht="12.75">
      <c r="A245" s="2">
        <f t="shared" si="47"/>
        <v>60</v>
      </c>
      <c r="B245" s="12">
        <v>43556</v>
      </c>
      <c r="C245" s="10"/>
      <c r="E245">
        <f t="shared" si="45"/>
        <v>0</v>
      </c>
      <c r="F245" s="3">
        <f t="shared" si="46"/>
        <v>0</v>
      </c>
    </row>
    <row r="246" spans="1:6" ht="12.75">
      <c r="A246" s="2">
        <f t="shared" si="47"/>
        <v>61</v>
      </c>
      <c r="B246" s="12">
        <v>43556</v>
      </c>
      <c r="C246" s="10"/>
      <c r="E246">
        <f t="shared" si="45"/>
        <v>0</v>
      </c>
      <c r="F246" s="3">
        <f t="shared" si="46"/>
        <v>0</v>
      </c>
    </row>
    <row r="247" spans="1:6" ht="12.75">
      <c r="A247" s="2">
        <f t="shared" si="47"/>
        <v>62</v>
      </c>
      <c r="B247" s="12">
        <v>43556</v>
      </c>
      <c r="C247" s="10"/>
      <c r="E247">
        <f t="shared" si="45"/>
        <v>0</v>
      </c>
      <c r="F247" s="3">
        <f t="shared" si="46"/>
        <v>0</v>
      </c>
    </row>
    <row r="248" spans="1:6" ht="12.75">
      <c r="A248" s="2">
        <f t="shared" si="47"/>
        <v>63</v>
      </c>
      <c r="B248" s="12">
        <v>43556</v>
      </c>
      <c r="C248" s="10"/>
      <c r="E248">
        <f t="shared" si="45"/>
        <v>0</v>
      </c>
      <c r="F248" s="3">
        <f t="shared" si="46"/>
        <v>0</v>
      </c>
    </row>
    <row r="249" spans="1:6" ht="12.75">
      <c r="A249" s="2">
        <f t="shared" si="47"/>
        <v>64</v>
      </c>
      <c r="B249" s="12">
        <v>43556</v>
      </c>
      <c r="C249" s="10"/>
      <c r="E249">
        <f t="shared" si="45"/>
        <v>0</v>
      </c>
      <c r="F249" s="3">
        <f t="shared" si="46"/>
        <v>0</v>
      </c>
    </row>
    <row r="250" spans="3:6" ht="12.75">
      <c r="C250" t="s">
        <v>7</v>
      </c>
      <c r="D250">
        <f>SUM(D234:D249)</f>
        <v>0</v>
      </c>
      <c r="E250">
        <f>SUM(E234:E249)</f>
        <v>0</v>
      </c>
      <c r="F250">
        <f>SUM(F234:F249)</f>
        <v>0</v>
      </c>
    </row>
    <row r="253" ht="12.75">
      <c r="A253" s="11" t="s">
        <v>11</v>
      </c>
    </row>
    <row r="254" spans="1:7" ht="12.75">
      <c r="A254" s="7" t="s">
        <v>2</v>
      </c>
      <c r="B254" s="7" t="s">
        <v>3</v>
      </c>
      <c r="C254" s="7" t="s">
        <v>21</v>
      </c>
      <c r="D254" s="9" t="s">
        <v>5</v>
      </c>
      <c r="E254" s="21" t="s">
        <v>56</v>
      </c>
      <c r="F254" s="9" t="s">
        <v>53</v>
      </c>
      <c r="G254" s="7" t="s">
        <v>6</v>
      </c>
    </row>
    <row r="255" spans="1:6" ht="12.75">
      <c r="A255" s="2">
        <f>1+A249</f>
        <v>65</v>
      </c>
      <c r="B255" s="12">
        <v>43586</v>
      </c>
      <c r="C255" s="10"/>
      <c r="E255">
        <f>D255-F255</f>
        <v>0</v>
      </c>
      <c r="F255" s="3">
        <f>ROUND(D255/1.16*0.16-0.001,2)</f>
        <v>0</v>
      </c>
    </row>
    <row r="256" spans="1:6" ht="12.75">
      <c r="A256" s="2">
        <f>1+A255</f>
        <v>66</v>
      </c>
      <c r="B256" s="12">
        <v>43586</v>
      </c>
      <c r="C256" s="10"/>
      <c r="E256">
        <f aca="true" t="shared" si="48" ref="E256:E270">D256-F256</f>
        <v>0</v>
      </c>
      <c r="F256" s="3">
        <f aca="true" t="shared" si="49" ref="F256:F270">ROUND(D256/1.16*0.16-0.001,2)</f>
        <v>0</v>
      </c>
    </row>
    <row r="257" spans="1:6" ht="12.75">
      <c r="A257" s="2">
        <f aca="true" t="shared" si="50" ref="A257:A270">1+A256</f>
        <v>67</v>
      </c>
      <c r="B257" s="12">
        <v>43586</v>
      </c>
      <c r="C257" s="10"/>
      <c r="E257">
        <f t="shared" si="48"/>
        <v>0</v>
      </c>
      <c r="F257" s="3">
        <f t="shared" si="49"/>
        <v>0</v>
      </c>
    </row>
    <row r="258" spans="1:6" ht="12.75">
      <c r="A258" s="2">
        <f t="shared" si="50"/>
        <v>68</v>
      </c>
      <c r="B258" s="12">
        <v>43586</v>
      </c>
      <c r="C258" s="10"/>
      <c r="E258">
        <f t="shared" si="48"/>
        <v>0</v>
      </c>
      <c r="F258" s="3">
        <f t="shared" si="49"/>
        <v>0</v>
      </c>
    </row>
    <row r="259" spans="1:6" ht="12.75">
      <c r="A259" s="2">
        <f t="shared" si="50"/>
        <v>69</v>
      </c>
      <c r="B259" s="12">
        <v>43586</v>
      </c>
      <c r="C259" s="10"/>
      <c r="E259">
        <f t="shared" si="48"/>
        <v>0</v>
      </c>
      <c r="F259" s="3">
        <f t="shared" si="49"/>
        <v>0</v>
      </c>
    </row>
    <row r="260" spans="1:6" ht="12.75">
      <c r="A260" s="2">
        <f t="shared" si="50"/>
        <v>70</v>
      </c>
      <c r="B260" s="12">
        <v>43586</v>
      </c>
      <c r="C260" s="10"/>
      <c r="E260">
        <f t="shared" si="48"/>
        <v>0</v>
      </c>
      <c r="F260" s="3">
        <f t="shared" si="49"/>
        <v>0</v>
      </c>
    </row>
    <row r="261" spans="1:6" ht="12.75">
      <c r="A261" s="2">
        <f t="shared" si="50"/>
        <v>71</v>
      </c>
      <c r="B261" s="12">
        <v>43586</v>
      </c>
      <c r="C261" s="10"/>
      <c r="E261">
        <f t="shared" si="48"/>
        <v>0</v>
      </c>
      <c r="F261" s="3">
        <f t="shared" si="49"/>
        <v>0</v>
      </c>
    </row>
    <row r="262" spans="1:6" ht="12.75">
      <c r="A262" s="2">
        <f t="shared" si="50"/>
        <v>72</v>
      </c>
      <c r="B262" s="12">
        <v>43586</v>
      </c>
      <c r="C262" s="10"/>
      <c r="E262">
        <f t="shared" si="48"/>
        <v>0</v>
      </c>
      <c r="F262" s="3">
        <f t="shared" si="49"/>
        <v>0</v>
      </c>
    </row>
    <row r="263" spans="1:6" ht="12.75">
      <c r="A263" s="2">
        <f t="shared" si="50"/>
        <v>73</v>
      </c>
      <c r="B263" s="12">
        <v>43586</v>
      </c>
      <c r="C263" s="10"/>
      <c r="E263">
        <f t="shared" si="48"/>
        <v>0</v>
      </c>
      <c r="F263" s="3">
        <f t="shared" si="49"/>
        <v>0</v>
      </c>
    </row>
    <row r="264" spans="1:6" ht="12.75">
      <c r="A264" s="2">
        <f t="shared" si="50"/>
        <v>74</v>
      </c>
      <c r="B264" s="12">
        <v>43586</v>
      </c>
      <c r="C264" s="10"/>
      <c r="E264">
        <f t="shared" si="48"/>
        <v>0</v>
      </c>
      <c r="F264" s="3">
        <f t="shared" si="49"/>
        <v>0</v>
      </c>
    </row>
    <row r="265" spans="1:6" ht="12.75">
      <c r="A265" s="2">
        <f t="shared" si="50"/>
        <v>75</v>
      </c>
      <c r="B265" s="12">
        <v>43586</v>
      </c>
      <c r="C265" s="10"/>
      <c r="E265">
        <f t="shared" si="48"/>
        <v>0</v>
      </c>
      <c r="F265" s="3">
        <f t="shared" si="49"/>
        <v>0</v>
      </c>
    </row>
    <row r="266" spans="1:6" ht="12.75">
      <c r="A266" s="2">
        <f t="shared" si="50"/>
        <v>76</v>
      </c>
      <c r="B266" s="12">
        <v>43586</v>
      </c>
      <c r="C266" s="10"/>
      <c r="E266">
        <f t="shared" si="48"/>
        <v>0</v>
      </c>
      <c r="F266" s="3">
        <f t="shared" si="49"/>
        <v>0</v>
      </c>
    </row>
    <row r="267" spans="1:6" ht="12.75">
      <c r="A267" s="2">
        <f t="shared" si="50"/>
        <v>77</v>
      </c>
      <c r="B267" s="12">
        <v>43586</v>
      </c>
      <c r="C267" s="10"/>
      <c r="E267">
        <f t="shared" si="48"/>
        <v>0</v>
      </c>
      <c r="F267" s="3">
        <f t="shared" si="49"/>
        <v>0</v>
      </c>
    </row>
    <row r="268" spans="1:6" ht="12.75">
      <c r="A268" s="2">
        <f t="shared" si="50"/>
        <v>78</v>
      </c>
      <c r="B268" s="12">
        <v>43586</v>
      </c>
      <c r="C268" s="10"/>
      <c r="E268">
        <f t="shared" si="48"/>
        <v>0</v>
      </c>
      <c r="F268" s="3">
        <f t="shared" si="49"/>
        <v>0</v>
      </c>
    </row>
    <row r="269" spans="1:6" ht="12.75">
      <c r="A269" s="2">
        <f t="shared" si="50"/>
        <v>79</v>
      </c>
      <c r="B269" s="12">
        <v>43586</v>
      </c>
      <c r="C269" s="10"/>
      <c r="E269">
        <f t="shared" si="48"/>
        <v>0</v>
      </c>
      <c r="F269" s="3">
        <f t="shared" si="49"/>
        <v>0</v>
      </c>
    </row>
    <row r="270" spans="1:6" ht="12.75">
      <c r="A270" s="2">
        <f t="shared" si="50"/>
        <v>80</v>
      </c>
      <c r="B270" s="12">
        <v>43586</v>
      </c>
      <c r="C270" s="10"/>
      <c r="E270">
        <f t="shared" si="48"/>
        <v>0</v>
      </c>
      <c r="F270" s="3">
        <f t="shared" si="49"/>
        <v>0</v>
      </c>
    </row>
    <row r="271" spans="3:6" ht="12.75">
      <c r="C271" t="s">
        <v>7</v>
      </c>
      <c r="D271">
        <f>SUM(D255:D270)</f>
        <v>0</v>
      </c>
      <c r="E271">
        <f>SUM(E255:E270)</f>
        <v>0</v>
      </c>
      <c r="F271">
        <f>SUM(F255:F270)</f>
        <v>0</v>
      </c>
    </row>
    <row r="274" ht="12.75">
      <c r="A274" s="11" t="s">
        <v>12</v>
      </c>
    </row>
    <row r="275" spans="1:7" ht="12.75">
      <c r="A275" s="7" t="s">
        <v>2</v>
      </c>
      <c r="B275" s="7" t="s">
        <v>3</v>
      </c>
      <c r="C275" s="7" t="s">
        <v>21</v>
      </c>
      <c r="D275" s="9" t="s">
        <v>5</v>
      </c>
      <c r="E275" s="21" t="s">
        <v>56</v>
      </c>
      <c r="F275" s="9" t="s">
        <v>53</v>
      </c>
      <c r="G275" s="7" t="s">
        <v>6</v>
      </c>
    </row>
    <row r="276" spans="1:6" ht="12.75">
      <c r="A276" s="2">
        <f>1+A270</f>
        <v>81</v>
      </c>
      <c r="B276" s="12">
        <v>43618</v>
      </c>
      <c r="C276" s="10"/>
      <c r="E276">
        <f>D276-F276</f>
        <v>0</v>
      </c>
      <c r="F276" s="3">
        <f>ROUND(D276/1.16*0.16-0.001,2)</f>
        <v>0</v>
      </c>
    </row>
    <row r="277" spans="1:6" ht="12.75">
      <c r="A277" s="2">
        <f aca="true" t="shared" si="51" ref="A277:A291">1+A276</f>
        <v>82</v>
      </c>
      <c r="B277" s="12">
        <v>43618</v>
      </c>
      <c r="C277" s="10"/>
      <c r="E277">
        <f aca="true" t="shared" si="52" ref="E277:E291">D277-F277</f>
        <v>0</v>
      </c>
      <c r="F277" s="3">
        <f aca="true" t="shared" si="53" ref="F277:F291">ROUND(D277/1.16*0.16-0.001,2)</f>
        <v>0</v>
      </c>
    </row>
    <row r="278" spans="1:6" ht="12.75">
      <c r="A278" s="2">
        <f t="shared" si="51"/>
        <v>83</v>
      </c>
      <c r="B278" s="12">
        <v>43618</v>
      </c>
      <c r="C278" s="10"/>
      <c r="E278">
        <f t="shared" si="52"/>
        <v>0</v>
      </c>
      <c r="F278" s="3">
        <f t="shared" si="53"/>
        <v>0</v>
      </c>
    </row>
    <row r="279" spans="1:6" ht="12.75">
      <c r="A279" s="2">
        <f t="shared" si="51"/>
        <v>84</v>
      </c>
      <c r="B279" s="12">
        <v>43618</v>
      </c>
      <c r="C279" s="10"/>
      <c r="E279">
        <f t="shared" si="52"/>
        <v>0</v>
      </c>
      <c r="F279" s="3">
        <f t="shared" si="53"/>
        <v>0</v>
      </c>
    </row>
    <row r="280" spans="1:6" ht="12.75">
      <c r="A280" s="2">
        <f t="shared" si="51"/>
        <v>85</v>
      </c>
      <c r="B280" s="12">
        <v>43618</v>
      </c>
      <c r="C280" s="10"/>
      <c r="E280">
        <f t="shared" si="52"/>
        <v>0</v>
      </c>
      <c r="F280" s="3">
        <f t="shared" si="53"/>
        <v>0</v>
      </c>
    </row>
    <row r="281" spans="1:6" ht="12.75">
      <c r="A281" s="2">
        <f t="shared" si="51"/>
        <v>86</v>
      </c>
      <c r="B281" s="12">
        <v>43618</v>
      </c>
      <c r="C281" s="10"/>
      <c r="E281">
        <f t="shared" si="52"/>
        <v>0</v>
      </c>
      <c r="F281" s="3">
        <f t="shared" si="53"/>
        <v>0</v>
      </c>
    </row>
    <row r="282" spans="1:6" ht="12.75">
      <c r="A282" s="2">
        <f t="shared" si="51"/>
        <v>87</v>
      </c>
      <c r="B282" s="12">
        <v>43618</v>
      </c>
      <c r="C282" s="10"/>
      <c r="E282">
        <f t="shared" si="52"/>
        <v>0</v>
      </c>
      <c r="F282" s="3">
        <f t="shared" si="53"/>
        <v>0</v>
      </c>
    </row>
    <row r="283" spans="1:6" ht="12.75">
      <c r="A283" s="2">
        <f t="shared" si="51"/>
        <v>88</v>
      </c>
      <c r="B283" s="12">
        <v>43618</v>
      </c>
      <c r="C283" s="10"/>
      <c r="E283">
        <f t="shared" si="52"/>
        <v>0</v>
      </c>
      <c r="F283" s="3">
        <f t="shared" si="53"/>
        <v>0</v>
      </c>
    </row>
    <row r="284" spans="1:6" ht="12.75">
      <c r="A284" s="2">
        <f t="shared" si="51"/>
        <v>89</v>
      </c>
      <c r="B284" s="12">
        <v>43618</v>
      </c>
      <c r="C284" s="10"/>
      <c r="E284">
        <f t="shared" si="52"/>
        <v>0</v>
      </c>
      <c r="F284" s="3">
        <f t="shared" si="53"/>
        <v>0</v>
      </c>
    </row>
    <row r="285" spans="1:6" ht="12.75">
      <c r="A285" s="2">
        <f t="shared" si="51"/>
        <v>90</v>
      </c>
      <c r="B285" s="12">
        <v>43618</v>
      </c>
      <c r="C285" s="10"/>
      <c r="E285">
        <f t="shared" si="52"/>
        <v>0</v>
      </c>
      <c r="F285" s="3">
        <f t="shared" si="53"/>
        <v>0</v>
      </c>
    </row>
    <row r="286" spans="1:6" ht="12.75">
      <c r="A286" s="2">
        <f t="shared" si="51"/>
        <v>91</v>
      </c>
      <c r="B286" s="12">
        <v>43618</v>
      </c>
      <c r="C286" s="10"/>
      <c r="E286">
        <f t="shared" si="52"/>
        <v>0</v>
      </c>
      <c r="F286" s="3">
        <f t="shared" si="53"/>
        <v>0</v>
      </c>
    </row>
    <row r="287" spans="1:6" ht="12.75">
      <c r="A287" s="2">
        <f t="shared" si="51"/>
        <v>92</v>
      </c>
      <c r="B287" s="12">
        <v>43618</v>
      </c>
      <c r="C287" s="10"/>
      <c r="E287">
        <f t="shared" si="52"/>
        <v>0</v>
      </c>
      <c r="F287" s="3">
        <f t="shared" si="53"/>
        <v>0</v>
      </c>
    </row>
    <row r="288" spans="1:6" ht="12.75">
      <c r="A288" s="2">
        <f t="shared" si="51"/>
        <v>93</v>
      </c>
      <c r="B288" s="12">
        <v>43618</v>
      </c>
      <c r="C288" s="10"/>
      <c r="E288">
        <f t="shared" si="52"/>
        <v>0</v>
      </c>
      <c r="F288" s="3">
        <f t="shared" si="53"/>
        <v>0</v>
      </c>
    </row>
    <row r="289" spans="1:6" ht="12.75">
      <c r="A289" s="2">
        <f t="shared" si="51"/>
        <v>94</v>
      </c>
      <c r="B289" s="12">
        <v>43618</v>
      </c>
      <c r="C289" s="10"/>
      <c r="E289">
        <f t="shared" si="52"/>
        <v>0</v>
      </c>
      <c r="F289" s="3">
        <f t="shared" si="53"/>
        <v>0</v>
      </c>
    </row>
    <row r="290" spans="1:6" ht="12.75">
      <c r="A290" s="2">
        <f t="shared" si="51"/>
        <v>95</v>
      </c>
      <c r="B290" s="12">
        <v>43618</v>
      </c>
      <c r="C290" s="10"/>
      <c r="E290">
        <f t="shared" si="52"/>
        <v>0</v>
      </c>
      <c r="F290" s="3">
        <f t="shared" si="53"/>
        <v>0</v>
      </c>
    </row>
    <row r="291" spans="1:6" ht="12.75">
      <c r="A291" s="2">
        <f t="shared" si="51"/>
        <v>96</v>
      </c>
      <c r="B291" s="12">
        <v>43618</v>
      </c>
      <c r="C291" s="10"/>
      <c r="E291">
        <f t="shared" si="52"/>
        <v>0</v>
      </c>
      <c r="F291" s="3">
        <f t="shared" si="53"/>
        <v>0</v>
      </c>
    </row>
    <row r="292" spans="3:6" ht="12.75">
      <c r="C292" t="s">
        <v>7</v>
      </c>
      <c r="D292">
        <f>SUM(D276:D291)</f>
        <v>0</v>
      </c>
      <c r="E292">
        <f>SUM(E276:E291)</f>
        <v>0</v>
      </c>
      <c r="F292">
        <f>SUM(F276:F291)</f>
        <v>0</v>
      </c>
    </row>
    <row r="295" ht="12.75">
      <c r="A295" s="11" t="s">
        <v>13</v>
      </c>
    </row>
    <row r="296" spans="1:7" ht="12.75">
      <c r="A296" s="7" t="s">
        <v>2</v>
      </c>
      <c r="B296" s="7" t="s">
        <v>3</v>
      </c>
      <c r="C296" s="7" t="s">
        <v>21</v>
      </c>
      <c r="D296" s="9" t="s">
        <v>5</v>
      </c>
      <c r="E296" s="21" t="s">
        <v>56</v>
      </c>
      <c r="F296" s="9" t="s">
        <v>53</v>
      </c>
      <c r="G296" s="7" t="s">
        <v>6</v>
      </c>
    </row>
    <row r="297" spans="1:6" ht="12.75">
      <c r="A297" s="2">
        <f>1+A291</f>
        <v>97</v>
      </c>
      <c r="B297" s="12">
        <v>43647</v>
      </c>
      <c r="C297" s="10"/>
      <c r="E297">
        <f>D297-F297</f>
        <v>0</v>
      </c>
      <c r="F297" s="3">
        <f>ROUND(D297/1.16*0.16-0.001,2)</f>
        <v>0</v>
      </c>
    </row>
    <row r="298" spans="1:6" ht="12.75">
      <c r="A298" s="2">
        <f>1+A297</f>
        <v>98</v>
      </c>
      <c r="B298" s="12">
        <v>43647</v>
      </c>
      <c r="C298" s="10"/>
      <c r="E298">
        <f aca="true" t="shared" si="54" ref="E298:E312">D298-F298</f>
        <v>0</v>
      </c>
      <c r="F298" s="3">
        <f aca="true" t="shared" si="55" ref="F298:F312">ROUND(D298/1.16*0.16-0.001,2)</f>
        <v>0</v>
      </c>
    </row>
    <row r="299" spans="1:6" ht="12.75">
      <c r="A299" s="2">
        <f aca="true" t="shared" si="56" ref="A299:A312">1+A298</f>
        <v>99</v>
      </c>
      <c r="B299" s="12">
        <v>43647</v>
      </c>
      <c r="C299" s="10"/>
      <c r="E299">
        <f t="shared" si="54"/>
        <v>0</v>
      </c>
      <c r="F299" s="3">
        <f t="shared" si="55"/>
        <v>0</v>
      </c>
    </row>
    <row r="300" spans="1:6" ht="12.75">
      <c r="A300" s="2">
        <f t="shared" si="56"/>
        <v>100</v>
      </c>
      <c r="B300" s="12">
        <v>43647</v>
      </c>
      <c r="C300" s="10"/>
      <c r="E300">
        <f t="shared" si="54"/>
        <v>0</v>
      </c>
      <c r="F300" s="3">
        <f t="shared" si="55"/>
        <v>0</v>
      </c>
    </row>
    <row r="301" spans="1:6" ht="12.75">
      <c r="A301" s="2">
        <f t="shared" si="56"/>
        <v>101</v>
      </c>
      <c r="B301" s="12">
        <v>43647</v>
      </c>
      <c r="C301" s="10"/>
      <c r="E301">
        <f t="shared" si="54"/>
        <v>0</v>
      </c>
      <c r="F301" s="3">
        <f t="shared" si="55"/>
        <v>0</v>
      </c>
    </row>
    <row r="302" spans="1:6" ht="12.75">
      <c r="A302" s="2">
        <f t="shared" si="56"/>
        <v>102</v>
      </c>
      <c r="B302" s="12">
        <v>43647</v>
      </c>
      <c r="C302" s="10"/>
      <c r="E302">
        <f t="shared" si="54"/>
        <v>0</v>
      </c>
      <c r="F302" s="3">
        <f t="shared" si="55"/>
        <v>0</v>
      </c>
    </row>
    <row r="303" spans="1:6" ht="12.75">
      <c r="A303" s="2">
        <f t="shared" si="56"/>
        <v>103</v>
      </c>
      <c r="B303" s="12">
        <v>43647</v>
      </c>
      <c r="C303" s="10"/>
      <c r="E303">
        <f t="shared" si="54"/>
        <v>0</v>
      </c>
      <c r="F303" s="3">
        <f t="shared" si="55"/>
        <v>0</v>
      </c>
    </row>
    <row r="304" spans="1:6" ht="12.75">
      <c r="A304" s="2">
        <f t="shared" si="56"/>
        <v>104</v>
      </c>
      <c r="B304" s="12">
        <v>43647</v>
      </c>
      <c r="C304" s="10"/>
      <c r="E304">
        <f t="shared" si="54"/>
        <v>0</v>
      </c>
      <c r="F304" s="3">
        <f t="shared" si="55"/>
        <v>0</v>
      </c>
    </row>
    <row r="305" spans="1:6" ht="12.75">
      <c r="A305" s="2">
        <f t="shared" si="56"/>
        <v>105</v>
      </c>
      <c r="B305" s="12">
        <v>43647</v>
      </c>
      <c r="C305" s="10"/>
      <c r="E305">
        <f t="shared" si="54"/>
        <v>0</v>
      </c>
      <c r="F305" s="3">
        <f t="shared" si="55"/>
        <v>0</v>
      </c>
    </row>
    <row r="306" spans="1:6" ht="12.75">
      <c r="A306" s="2">
        <f t="shared" si="56"/>
        <v>106</v>
      </c>
      <c r="B306" s="12">
        <v>43647</v>
      </c>
      <c r="C306" s="10"/>
      <c r="E306">
        <f t="shared" si="54"/>
        <v>0</v>
      </c>
      <c r="F306" s="3">
        <f t="shared" si="55"/>
        <v>0</v>
      </c>
    </row>
    <row r="307" spans="1:6" ht="12.75">
      <c r="A307" s="2">
        <f t="shared" si="56"/>
        <v>107</v>
      </c>
      <c r="B307" s="12">
        <v>43647</v>
      </c>
      <c r="C307" s="10"/>
      <c r="E307">
        <f t="shared" si="54"/>
        <v>0</v>
      </c>
      <c r="F307" s="3">
        <f t="shared" si="55"/>
        <v>0</v>
      </c>
    </row>
    <row r="308" spans="1:6" ht="12.75">
      <c r="A308" s="2">
        <f t="shared" si="56"/>
        <v>108</v>
      </c>
      <c r="B308" s="12">
        <v>43647</v>
      </c>
      <c r="C308" s="10"/>
      <c r="E308">
        <f t="shared" si="54"/>
        <v>0</v>
      </c>
      <c r="F308" s="3">
        <f t="shared" si="55"/>
        <v>0</v>
      </c>
    </row>
    <row r="309" spans="1:6" ht="12.75">
      <c r="A309" s="2">
        <f t="shared" si="56"/>
        <v>109</v>
      </c>
      <c r="B309" s="12">
        <v>43647</v>
      </c>
      <c r="C309" s="10"/>
      <c r="E309">
        <f t="shared" si="54"/>
        <v>0</v>
      </c>
      <c r="F309" s="3">
        <f t="shared" si="55"/>
        <v>0</v>
      </c>
    </row>
    <row r="310" spans="1:6" ht="12.75">
      <c r="A310" s="2">
        <f t="shared" si="56"/>
        <v>110</v>
      </c>
      <c r="B310" s="12">
        <v>43647</v>
      </c>
      <c r="C310" s="10"/>
      <c r="E310">
        <f t="shared" si="54"/>
        <v>0</v>
      </c>
      <c r="F310" s="3">
        <f t="shared" si="55"/>
        <v>0</v>
      </c>
    </row>
    <row r="311" spans="1:6" ht="12.75">
      <c r="A311" s="2">
        <f t="shared" si="56"/>
        <v>111</v>
      </c>
      <c r="B311" s="12">
        <v>43647</v>
      </c>
      <c r="C311" s="10"/>
      <c r="E311">
        <f t="shared" si="54"/>
        <v>0</v>
      </c>
      <c r="F311" s="3">
        <f t="shared" si="55"/>
        <v>0</v>
      </c>
    </row>
    <row r="312" spans="1:6" ht="12.75">
      <c r="A312" s="2">
        <f t="shared" si="56"/>
        <v>112</v>
      </c>
      <c r="B312" s="12">
        <v>43647</v>
      </c>
      <c r="C312" s="10"/>
      <c r="E312">
        <f t="shared" si="54"/>
        <v>0</v>
      </c>
      <c r="F312" s="3">
        <f t="shared" si="55"/>
        <v>0</v>
      </c>
    </row>
    <row r="313" spans="3:6" ht="12.75">
      <c r="C313" t="s">
        <v>7</v>
      </c>
      <c r="D313">
        <f>SUM(D297:D312)</f>
        <v>0</v>
      </c>
      <c r="E313">
        <f>SUM(E297:E312)</f>
        <v>0</v>
      </c>
      <c r="F313">
        <f>SUM(F297:F312)</f>
        <v>0</v>
      </c>
    </row>
    <row r="316" ht="12.75">
      <c r="A316" s="11" t="s">
        <v>14</v>
      </c>
    </row>
    <row r="317" spans="1:7" ht="12.75">
      <c r="A317" s="7" t="s">
        <v>2</v>
      </c>
      <c r="B317" s="7" t="s">
        <v>3</v>
      </c>
      <c r="C317" s="7" t="s">
        <v>21</v>
      </c>
      <c r="D317" s="9" t="s">
        <v>5</v>
      </c>
      <c r="E317" s="21" t="s">
        <v>56</v>
      </c>
      <c r="F317" s="9" t="s">
        <v>53</v>
      </c>
      <c r="G317" s="7" t="s">
        <v>6</v>
      </c>
    </row>
    <row r="318" spans="1:6" ht="12.75">
      <c r="A318" s="2">
        <f>1+A312</f>
        <v>113</v>
      </c>
      <c r="B318" s="12">
        <v>43678</v>
      </c>
      <c r="C318" s="10"/>
      <c r="E318">
        <f>D318-F318</f>
        <v>0</v>
      </c>
      <c r="F318" s="3">
        <f>ROUND(D318/1.16*0.16-0.001,2)</f>
        <v>0</v>
      </c>
    </row>
    <row r="319" spans="1:6" ht="12.75">
      <c r="A319" s="2">
        <f>1+A318</f>
        <v>114</v>
      </c>
      <c r="B319" s="12">
        <v>43678</v>
      </c>
      <c r="C319" s="10"/>
      <c r="E319">
        <f aca="true" t="shared" si="57" ref="E319:E333">D319-F319</f>
        <v>0</v>
      </c>
      <c r="F319" s="3">
        <f aca="true" t="shared" si="58" ref="F319:F333">ROUND(D319/1.16*0.16-0.001,2)</f>
        <v>0</v>
      </c>
    </row>
    <row r="320" spans="1:6" ht="12.75">
      <c r="A320" s="2">
        <f aca="true" t="shared" si="59" ref="A320:A333">1+A319</f>
        <v>115</v>
      </c>
      <c r="B320" s="12">
        <v>43678</v>
      </c>
      <c r="C320" s="10"/>
      <c r="E320">
        <f t="shared" si="57"/>
        <v>0</v>
      </c>
      <c r="F320" s="3">
        <f t="shared" si="58"/>
        <v>0</v>
      </c>
    </row>
    <row r="321" spans="1:6" ht="12.75">
      <c r="A321" s="2">
        <f t="shared" si="59"/>
        <v>116</v>
      </c>
      <c r="B321" s="12">
        <v>43678</v>
      </c>
      <c r="C321" s="10"/>
      <c r="E321">
        <f t="shared" si="57"/>
        <v>0</v>
      </c>
      <c r="F321" s="3">
        <f t="shared" si="58"/>
        <v>0</v>
      </c>
    </row>
    <row r="322" spans="1:6" ht="12.75">
      <c r="A322" s="2">
        <f t="shared" si="59"/>
        <v>117</v>
      </c>
      <c r="B322" s="12">
        <v>43678</v>
      </c>
      <c r="C322" s="10"/>
      <c r="E322">
        <f t="shared" si="57"/>
        <v>0</v>
      </c>
      <c r="F322" s="3">
        <f t="shared" si="58"/>
        <v>0</v>
      </c>
    </row>
    <row r="323" spans="1:6" ht="12.75">
      <c r="A323" s="2">
        <f t="shared" si="59"/>
        <v>118</v>
      </c>
      <c r="B323" s="12">
        <v>43678</v>
      </c>
      <c r="C323" s="10"/>
      <c r="E323">
        <f t="shared" si="57"/>
        <v>0</v>
      </c>
      <c r="F323" s="3">
        <f t="shared" si="58"/>
        <v>0</v>
      </c>
    </row>
    <row r="324" spans="1:6" ht="12.75">
      <c r="A324" s="2">
        <f t="shared" si="59"/>
        <v>119</v>
      </c>
      <c r="B324" s="12">
        <v>43678</v>
      </c>
      <c r="C324" s="10"/>
      <c r="E324">
        <f t="shared" si="57"/>
        <v>0</v>
      </c>
      <c r="F324" s="3">
        <f t="shared" si="58"/>
        <v>0</v>
      </c>
    </row>
    <row r="325" spans="1:6" ht="12.75">
      <c r="A325" s="2">
        <f t="shared" si="59"/>
        <v>120</v>
      </c>
      <c r="B325" s="12">
        <v>43678</v>
      </c>
      <c r="C325" s="10"/>
      <c r="E325">
        <f t="shared" si="57"/>
        <v>0</v>
      </c>
      <c r="F325" s="3">
        <f t="shared" si="58"/>
        <v>0</v>
      </c>
    </row>
    <row r="326" spans="1:6" ht="12.75">
      <c r="A326" s="2">
        <f t="shared" si="59"/>
        <v>121</v>
      </c>
      <c r="B326" s="12">
        <v>43678</v>
      </c>
      <c r="C326" s="10"/>
      <c r="E326">
        <f t="shared" si="57"/>
        <v>0</v>
      </c>
      <c r="F326" s="3">
        <f t="shared" si="58"/>
        <v>0</v>
      </c>
    </row>
    <row r="327" spans="1:6" ht="12.75">
      <c r="A327" s="2">
        <f t="shared" si="59"/>
        <v>122</v>
      </c>
      <c r="B327" s="12">
        <v>43678</v>
      </c>
      <c r="C327" s="10"/>
      <c r="E327">
        <f t="shared" si="57"/>
        <v>0</v>
      </c>
      <c r="F327" s="3">
        <f t="shared" si="58"/>
        <v>0</v>
      </c>
    </row>
    <row r="328" spans="1:6" ht="12.75">
      <c r="A328" s="2">
        <f t="shared" si="59"/>
        <v>123</v>
      </c>
      <c r="B328" s="12">
        <v>43678</v>
      </c>
      <c r="C328" s="10"/>
      <c r="E328">
        <f t="shared" si="57"/>
        <v>0</v>
      </c>
      <c r="F328" s="3">
        <f t="shared" si="58"/>
        <v>0</v>
      </c>
    </row>
    <row r="329" spans="1:6" ht="12.75">
      <c r="A329" s="2">
        <f t="shared" si="59"/>
        <v>124</v>
      </c>
      <c r="B329" s="12">
        <v>43678</v>
      </c>
      <c r="C329" s="10"/>
      <c r="E329">
        <f t="shared" si="57"/>
        <v>0</v>
      </c>
      <c r="F329" s="3">
        <f t="shared" si="58"/>
        <v>0</v>
      </c>
    </row>
    <row r="330" spans="1:6" ht="12.75">
      <c r="A330" s="2">
        <f t="shared" si="59"/>
        <v>125</v>
      </c>
      <c r="B330" s="12">
        <v>43678</v>
      </c>
      <c r="C330" s="10"/>
      <c r="E330">
        <f t="shared" si="57"/>
        <v>0</v>
      </c>
      <c r="F330" s="3">
        <f t="shared" si="58"/>
        <v>0</v>
      </c>
    </row>
    <row r="331" spans="1:6" ht="12.75">
      <c r="A331" s="2">
        <f t="shared" si="59"/>
        <v>126</v>
      </c>
      <c r="B331" s="12">
        <v>43678</v>
      </c>
      <c r="C331" s="10"/>
      <c r="E331">
        <f t="shared" si="57"/>
        <v>0</v>
      </c>
      <c r="F331" s="3">
        <f t="shared" si="58"/>
        <v>0</v>
      </c>
    </row>
    <row r="332" spans="1:6" ht="12.75">
      <c r="A332" s="2">
        <f t="shared" si="59"/>
        <v>127</v>
      </c>
      <c r="B332" s="12">
        <v>43678</v>
      </c>
      <c r="C332" s="10"/>
      <c r="E332">
        <f t="shared" si="57"/>
        <v>0</v>
      </c>
      <c r="F332" s="3">
        <f t="shared" si="58"/>
        <v>0</v>
      </c>
    </row>
    <row r="333" spans="1:6" ht="12.75">
      <c r="A333" s="2">
        <f t="shared" si="59"/>
        <v>128</v>
      </c>
      <c r="B333" s="12">
        <v>43678</v>
      </c>
      <c r="C333" s="10"/>
      <c r="E333">
        <f t="shared" si="57"/>
        <v>0</v>
      </c>
      <c r="F333" s="3">
        <f t="shared" si="58"/>
        <v>0</v>
      </c>
    </row>
    <row r="334" spans="3:6" ht="12.75">
      <c r="C334" t="s">
        <v>7</v>
      </c>
      <c r="D334">
        <f>SUM(D318:D333)</f>
        <v>0</v>
      </c>
      <c r="E334">
        <f>SUM(E318:E333)</f>
        <v>0</v>
      </c>
      <c r="F334">
        <f>SUM(F318:F333)</f>
        <v>0</v>
      </c>
    </row>
    <row r="337" ht="12.75">
      <c r="A337" s="11" t="s">
        <v>15</v>
      </c>
    </row>
    <row r="338" spans="1:7" ht="12.75">
      <c r="A338" s="7" t="s">
        <v>2</v>
      </c>
      <c r="B338" s="7" t="s">
        <v>3</v>
      </c>
      <c r="C338" s="7" t="s">
        <v>21</v>
      </c>
      <c r="D338" s="9" t="s">
        <v>5</v>
      </c>
      <c r="E338" s="21" t="s">
        <v>56</v>
      </c>
      <c r="F338" s="9" t="s">
        <v>53</v>
      </c>
      <c r="G338" s="7" t="s">
        <v>6</v>
      </c>
    </row>
    <row r="339" spans="1:6" ht="12.75">
      <c r="A339" s="2">
        <f>1+A333</f>
        <v>129</v>
      </c>
      <c r="B339" s="12">
        <v>43709</v>
      </c>
      <c r="C339" s="10"/>
      <c r="E339">
        <f>D339-F339</f>
        <v>0</v>
      </c>
      <c r="F339" s="3">
        <f>ROUND(D339/1.16*0.16-0.001,2)</f>
        <v>0</v>
      </c>
    </row>
    <row r="340" spans="1:6" ht="12.75">
      <c r="A340" s="2">
        <f>1+A339</f>
        <v>130</v>
      </c>
      <c r="B340" s="12">
        <v>43709</v>
      </c>
      <c r="C340" s="10"/>
      <c r="E340">
        <f aca="true" t="shared" si="60" ref="E340:E354">D340-F340</f>
        <v>0</v>
      </c>
      <c r="F340" s="3">
        <f aca="true" t="shared" si="61" ref="F340:F354">ROUND(D340/1.16*0.16-0.001,2)</f>
        <v>0</v>
      </c>
    </row>
    <row r="341" spans="1:6" ht="12.75">
      <c r="A341" s="2">
        <f aca="true" t="shared" si="62" ref="A341:A354">1+A340</f>
        <v>131</v>
      </c>
      <c r="B341" s="12">
        <v>43709</v>
      </c>
      <c r="C341" s="10"/>
      <c r="E341">
        <f t="shared" si="60"/>
        <v>0</v>
      </c>
      <c r="F341" s="3">
        <f t="shared" si="61"/>
        <v>0</v>
      </c>
    </row>
    <row r="342" spans="1:6" ht="12.75">
      <c r="A342" s="2">
        <f t="shared" si="62"/>
        <v>132</v>
      </c>
      <c r="B342" s="12">
        <v>43709</v>
      </c>
      <c r="C342" s="10"/>
      <c r="E342">
        <f t="shared" si="60"/>
        <v>0</v>
      </c>
      <c r="F342" s="3">
        <f t="shared" si="61"/>
        <v>0</v>
      </c>
    </row>
    <row r="343" spans="1:6" ht="12.75">
      <c r="A343" s="2">
        <f t="shared" si="62"/>
        <v>133</v>
      </c>
      <c r="B343" s="12">
        <v>43709</v>
      </c>
      <c r="C343" s="10"/>
      <c r="E343">
        <f t="shared" si="60"/>
        <v>0</v>
      </c>
      <c r="F343" s="3">
        <f t="shared" si="61"/>
        <v>0</v>
      </c>
    </row>
    <row r="344" spans="1:6" ht="12.75">
      <c r="A344" s="2">
        <f t="shared" si="62"/>
        <v>134</v>
      </c>
      <c r="B344" s="12">
        <v>43709</v>
      </c>
      <c r="C344" s="10"/>
      <c r="E344">
        <f t="shared" si="60"/>
        <v>0</v>
      </c>
      <c r="F344" s="3">
        <f t="shared" si="61"/>
        <v>0</v>
      </c>
    </row>
    <row r="345" spans="1:6" ht="12.75">
      <c r="A345" s="2">
        <f t="shared" si="62"/>
        <v>135</v>
      </c>
      <c r="B345" s="12">
        <v>43709</v>
      </c>
      <c r="C345" s="10"/>
      <c r="E345">
        <f t="shared" si="60"/>
        <v>0</v>
      </c>
      <c r="F345" s="3">
        <f t="shared" si="61"/>
        <v>0</v>
      </c>
    </row>
    <row r="346" spans="1:6" ht="12.75">
      <c r="A346" s="2">
        <f t="shared" si="62"/>
        <v>136</v>
      </c>
      <c r="B346" s="12">
        <v>43709</v>
      </c>
      <c r="C346" s="10"/>
      <c r="E346">
        <f t="shared" si="60"/>
        <v>0</v>
      </c>
      <c r="F346" s="3">
        <f t="shared" si="61"/>
        <v>0</v>
      </c>
    </row>
    <row r="347" spans="1:6" ht="12.75">
      <c r="A347" s="2">
        <f t="shared" si="62"/>
        <v>137</v>
      </c>
      <c r="B347" s="12">
        <v>43709</v>
      </c>
      <c r="C347" s="10"/>
      <c r="E347">
        <f t="shared" si="60"/>
        <v>0</v>
      </c>
      <c r="F347" s="3">
        <f t="shared" si="61"/>
        <v>0</v>
      </c>
    </row>
    <row r="348" spans="1:6" ht="12.75">
      <c r="A348" s="2">
        <f t="shared" si="62"/>
        <v>138</v>
      </c>
      <c r="B348" s="12">
        <v>43709</v>
      </c>
      <c r="C348" s="10"/>
      <c r="E348">
        <f t="shared" si="60"/>
        <v>0</v>
      </c>
      <c r="F348" s="3">
        <f t="shared" si="61"/>
        <v>0</v>
      </c>
    </row>
    <row r="349" spans="1:6" ht="12.75">
      <c r="A349" s="2">
        <f t="shared" si="62"/>
        <v>139</v>
      </c>
      <c r="B349" s="12">
        <v>43709</v>
      </c>
      <c r="C349" s="10"/>
      <c r="E349">
        <f t="shared" si="60"/>
        <v>0</v>
      </c>
      <c r="F349" s="3">
        <f t="shared" si="61"/>
        <v>0</v>
      </c>
    </row>
    <row r="350" spans="1:6" ht="12.75">
      <c r="A350" s="2">
        <f t="shared" si="62"/>
        <v>140</v>
      </c>
      <c r="B350" s="12">
        <v>43709</v>
      </c>
      <c r="C350" s="10"/>
      <c r="E350">
        <f t="shared" si="60"/>
        <v>0</v>
      </c>
      <c r="F350" s="3">
        <f t="shared" si="61"/>
        <v>0</v>
      </c>
    </row>
    <row r="351" spans="1:6" ht="12.75">
      <c r="A351" s="2">
        <f t="shared" si="62"/>
        <v>141</v>
      </c>
      <c r="B351" s="12">
        <v>43709</v>
      </c>
      <c r="C351" s="10"/>
      <c r="E351">
        <f t="shared" si="60"/>
        <v>0</v>
      </c>
      <c r="F351" s="3">
        <f t="shared" si="61"/>
        <v>0</v>
      </c>
    </row>
    <row r="352" spans="1:6" ht="12.75">
      <c r="A352" s="2">
        <f t="shared" si="62"/>
        <v>142</v>
      </c>
      <c r="B352" s="12">
        <v>43709</v>
      </c>
      <c r="C352" s="10"/>
      <c r="E352">
        <f t="shared" si="60"/>
        <v>0</v>
      </c>
      <c r="F352" s="3">
        <f t="shared" si="61"/>
        <v>0</v>
      </c>
    </row>
    <row r="353" spans="1:6" ht="12.75">
      <c r="A353" s="2">
        <f t="shared" si="62"/>
        <v>143</v>
      </c>
      <c r="B353" s="12">
        <v>43709</v>
      </c>
      <c r="C353" s="10"/>
      <c r="E353">
        <f t="shared" si="60"/>
        <v>0</v>
      </c>
      <c r="F353" s="3">
        <f t="shared" si="61"/>
        <v>0</v>
      </c>
    </row>
    <row r="354" spans="1:6" ht="12.75">
      <c r="A354" s="2">
        <f t="shared" si="62"/>
        <v>144</v>
      </c>
      <c r="B354" s="12">
        <v>43709</v>
      </c>
      <c r="C354" s="10"/>
      <c r="E354">
        <f t="shared" si="60"/>
        <v>0</v>
      </c>
      <c r="F354" s="3">
        <f t="shared" si="61"/>
        <v>0</v>
      </c>
    </row>
    <row r="355" spans="3:6" ht="12.75">
      <c r="C355" t="s">
        <v>7</v>
      </c>
      <c r="D355">
        <f>SUM(D339:D354)</f>
        <v>0</v>
      </c>
      <c r="E355">
        <f>SUM(E339:E354)</f>
        <v>0</v>
      </c>
      <c r="F355">
        <f>SUM(F339:F354)</f>
        <v>0</v>
      </c>
    </row>
    <row r="358" ht="12.75">
      <c r="A358" s="11" t="s">
        <v>16</v>
      </c>
    </row>
    <row r="359" spans="1:7" ht="12.75">
      <c r="A359" s="7" t="s">
        <v>2</v>
      </c>
      <c r="B359" s="7" t="s">
        <v>3</v>
      </c>
      <c r="C359" s="7" t="s">
        <v>21</v>
      </c>
      <c r="D359" s="9" t="s">
        <v>5</v>
      </c>
      <c r="E359" s="21" t="s">
        <v>56</v>
      </c>
      <c r="F359" s="9" t="s">
        <v>53</v>
      </c>
      <c r="G359" s="7" t="s">
        <v>6</v>
      </c>
    </row>
    <row r="360" spans="1:6" ht="12.75">
      <c r="A360" s="2">
        <f>1+A354</f>
        <v>145</v>
      </c>
      <c r="B360" s="12">
        <v>43739</v>
      </c>
      <c r="C360" s="10"/>
      <c r="E360">
        <f>D360-F360</f>
        <v>0</v>
      </c>
      <c r="F360" s="3">
        <f>ROUND(D360/1.16*0.16-0.001,2)</f>
        <v>0</v>
      </c>
    </row>
    <row r="361" spans="1:6" ht="12.75">
      <c r="A361" s="2">
        <f>1+A360</f>
        <v>146</v>
      </c>
      <c r="B361" s="12">
        <v>43739</v>
      </c>
      <c r="C361" s="10"/>
      <c r="E361">
        <f aca="true" t="shared" si="63" ref="E361:E375">D361-F361</f>
        <v>0</v>
      </c>
      <c r="F361" s="3">
        <f aca="true" t="shared" si="64" ref="F361:F375">ROUND(D361/1.16*0.16-0.001,2)</f>
        <v>0</v>
      </c>
    </row>
    <row r="362" spans="1:6" ht="12.75">
      <c r="A362" s="2">
        <f aca="true" t="shared" si="65" ref="A362:A375">1+A361</f>
        <v>147</v>
      </c>
      <c r="B362" s="12">
        <v>43739</v>
      </c>
      <c r="C362" s="10"/>
      <c r="E362">
        <f t="shared" si="63"/>
        <v>0</v>
      </c>
      <c r="F362" s="3">
        <f t="shared" si="64"/>
        <v>0</v>
      </c>
    </row>
    <row r="363" spans="1:6" ht="12.75">
      <c r="A363" s="2">
        <f t="shared" si="65"/>
        <v>148</v>
      </c>
      <c r="B363" s="12">
        <v>43739</v>
      </c>
      <c r="C363" s="10"/>
      <c r="E363">
        <f t="shared" si="63"/>
        <v>0</v>
      </c>
      <c r="F363" s="3">
        <f t="shared" si="64"/>
        <v>0</v>
      </c>
    </row>
    <row r="364" spans="1:6" ht="12.75">
      <c r="A364" s="2">
        <f t="shared" si="65"/>
        <v>149</v>
      </c>
      <c r="B364" s="12">
        <v>43739</v>
      </c>
      <c r="C364" s="10"/>
      <c r="E364">
        <f t="shared" si="63"/>
        <v>0</v>
      </c>
      <c r="F364" s="3">
        <f t="shared" si="64"/>
        <v>0</v>
      </c>
    </row>
    <row r="365" spans="1:6" ht="12.75">
      <c r="A365" s="2">
        <f t="shared" si="65"/>
        <v>150</v>
      </c>
      <c r="B365" s="12">
        <v>43739</v>
      </c>
      <c r="C365" s="10"/>
      <c r="E365">
        <f t="shared" si="63"/>
        <v>0</v>
      </c>
      <c r="F365" s="3">
        <f t="shared" si="64"/>
        <v>0</v>
      </c>
    </row>
    <row r="366" spans="1:6" ht="12.75">
      <c r="A366" s="2">
        <f t="shared" si="65"/>
        <v>151</v>
      </c>
      <c r="B366" s="12">
        <v>43739</v>
      </c>
      <c r="C366" s="10"/>
      <c r="E366">
        <f t="shared" si="63"/>
        <v>0</v>
      </c>
      <c r="F366" s="3">
        <f t="shared" si="64"/>
        <v>0</v>
      </c>
    </row>
    <row r="367" spans="1:6" ht="12.75">
      <c r="A367" s="2">
        <f t="shared" si="65"/>
        <v>152</v>
      </c>
      <c r="B367" s="12">
        <v>43739</v>
      </c>
      <c r="C367" s="10"/>
      <c r="E367">
        <f t="shared" si="63"/>
        <v>0</v>
      </c>
      <c r="F367" s="3">
        <f t="shared" si="64"/>
        <v>0</v>
      </c>
    </row>
    <row r="368" spans="1:6" ht="12.75">
      <c r="A368" s="2">
        <f t="shared" si="65"/>
        <v>153</v>
      </c>
      <c r="B368" s="12">
        <v>43739</v>
      </c>
      <c r="C368" s="10"/>
      <c r="E368">
        <f t="shared" si="63"/>
        <v>0</v>
      </c>
      <c r="F368" s="3">
        <f t="shared" si="64"/>
        <v>0</v>
      </c>
    </row>
    <row r="369" spans="1:6" ht="12.75">
      <c r="A369" s="2">
        <f t="shared" si="65"/>
        <v>154</v>
      </c>
      <c r="B369" s="12">
        <v>43739</v>
      </c>
      <c r="C369" s="10"/>
      <c r="E369">
        <f t="shared" si="63"/>
        <v>0</v>
      </c>
      <c r="F369" s="3">
        <f t="shared" si="64"/>
        <v>0</v>
      </c>
    </row>
    <row r="370" spans="1:6" ht="12.75">
      <c r="A370" s="2">
        <f t="shared" si="65"/>
        <v>155</v>
      </c>
      <c r="B370" s="12">
        <v>43739</v>
      </c>
      <c r="C370" s="10"/>
      <c r="E370">
        <f t="shared" si="63"/>
        <v>0</v>
      </c>
      <c r="F370" s="3">
        <f t="shared" si="64"/>
        <v>0</v>
      </c>
    </row>
    <row r="371" spans="1:6" ht="12.75">
      <c r="A371" s="2">
        <f t="shared" si="65"/>
        <v>156</v>
      </c>
      <c r="B371" s="12">
        <v>43739</v>
      </c>
      <c r="C371" s="10"/>
      <c r="E371">
        <f t="shared" si="63"/>
        <v>0</v>
      </c>
      <c r="F371" s="3">
        <f t="shared" si="64"/>
        <v>0</v>
      </c>
    </row>
    <row r="372" spans="1:6" ht="12.75">
      <c r="A372" s="2">
        <f t="shared" si="65"/>
        <v>157</v>
      </c>
      <c r="B372" s="12">
        <v>43739</v>
      </c>
      <c r="C372" s="10"/>
      <c r="E372">
        <f t="shared" si="63"/>
        <v>0</v>
      </c>
      <c r="F372" s="3">
        <f t="shared" si="64"/>
        <v>0</v>
      </c>
    </row>
    <row r="373" spans="1:6" ht="12.75">
      <c r="A373" s="2">
        <f t="shared" si="65"/>
        <v>158</v>
      </c>
      <c r="B373" s="12">
        <v>43739</v>
      </c>
      <c r="C373" s="10"/>
      <c r="E373">
        <f t="shared" si="63"/>
        <v>0</v>
      </c>
      <c r="F373" s="3">
        <f t="shared" si="64"/>
        <v>0</v>
      </c>
    </row>
    <row r="374" spans="1:6" ht="12.75">
      <c r="A374" s="2">
        <f t="shared" si="65"/>
        <v>159</v>
      </c>
      <c r="B374" s="12">
        <v>43739</v>
      </c>
      <c r="C374" s="10"/>
      <c r="E374">
        <f t="shared" si="63"/>
        <v>0</v>
      </c>
      <c r="F374" s="3">
        <f t="shared" si="64"/>
        <v>0</v>
      </c>
    </row>
    <row r="375" spans="1:6" ht="12.75">
      <c r="A375" s="2">
        <f t="shared" si="65"/>
        <v>160</v>
      </c>
      <c r="B375" s="12">
        <v>43739</v>
      </c>
      <c r="C375" s="10"/>
      <c r="E375">
        <f t="shared" si="63"/>
        <v>0</v>
      </c>
      <c r="F375" s="3">
        <f t="shared" si="64"/>
        <v>0</v>
      </c>
    </row>
    <row r="376" spans="3:6" ht="12.75">
      <c r="C376" t="s">
        <v>7</v>
      </c>
      <c r="D376">
        <f>SUM(D360:D375)</f>
        <v>0</v>
      </c>
      <c r="E376">
        <f>SUM(E360:E375)</f>
        <v>0</v>
      </c>
      <c r="F376">
        <f>SUM(F360:F375)</f>
        <v>0</v>
      </c>
    </row>
    <row r="379" ht="12.75">
      <c r="A379" s="11" t="s">
        <v>17</v>
      </c>
    </row>
    <row r="380" spans="1:7" ht="12.75">
      <c r="A380" s="7" t="s">
        <v>2</v>
      </c>
      <c r="B380" s="7" t="s">
        <v>3</v>
      </c>
      <c r="C380" s="7" t="s">
        <v>21</v>
      </c>
      <c r="D380" s="9" t="s">
        <v>5</v>
      </c>
      <c r="E380" s="21" t="s">
        <v>56</v>
      </c>
      <c r="F380" s="9" t="s">
        <v>53</v>
      </c>
      <c r="G380" s="7" t="s">
        <v>6</v>
      </c>
    </row>
    <row r="381" spans="1:6" ht="12.75">
      <c r="A381" s="2">
        <f>1+A375</f>
        <v>161</v>
      </c>
      <c r="B381" s="12">
        <v>43770</v>
      </c>
      <c r="C381" s="10"/>
      <c r="E381">
        <f>D381-F381</f>
        <v>0</v>
      </c>
      <c r="F381" s="3">
        <f>ROUND(D381/1.16*0.16-0.001,2)</f>
        <v>0</v>
      </c>
    </row>
    <row r="382" spans="1:6" ht="12.75">
      <c r="A382" s="2">
        <f>1+A381</f>
        <v>162</v>
      </c>
      <c r="B382" s="12">
        <v>43770</v>
      </c>
      <c r="C382" s="10"/>
      <c r="E382">
        <f aca="true" t="shared" si="66" ref="E382:E396">D382-F382</f>
        <v>0</v>
      </c>
      <c r="F382" s="3">
        <f aca="true" t="shared" si="67" ref="F382:F396">ROUND(D382/1.16*0.16-0.001,2)</f>
        <v>0</v>
      </c>
    </row>
    <row r="383" spans="1:6" ht="12.75">
      <c r="A383" s="2">
        <f aca="true" t="shared" si="68" ref="A383:A396">1+A382</f>
        <v>163</v>
      </c>
      <c r="B383" s="12">
        <v>43770</v>
      </c>
      <c r="C383" s="10"/>
      <c r="E383">
        <f t="shared" si="66"/>
        <v>0</v>
      </c>
      <c r="F383" s="3">
        <f t="shared" si="67"/>
        <v>0</v>
      </c>
    </row>
    <row r="384" spans="1:6" ht="12.75">
      <c r="A384" s="2">
        <f t="shared" si="68"/>
        <v>164</v>
      </c>
      <c r="B384" s="12">
        <v>43770</v>
      </c>
      <c r="C384" s="10"/>
      <c r="E384">
        <f t="shared" si="66"/>
        <v>0</v>
      </c>
      <c r="F384" s="3">
        <f t="shared" si="67"/>
        <v>0</v>
      </c>
    </row>
    <row r="385" spans="1:6" ht="12.75">
      <c r="A385" s="2">
        <f t="shared" si="68"/>
        <v>165</v>
      </c>
      <c r="B385" s="12">
        <v>43770</v>
      </c>
      <c r="C385" s="10"/>
      <c r="E385">
        <f t="shared" si="66"/>
        <v>0</v>
      </c>
      <c r="F385" s="3">
        <f t="shared" si="67"/>
        <v>0</v>
      </c>
    </row>
    <row r="386" spans="1:6" ht="12.75">
      <c r="A386" s="2">
        <f t="shared" si="68"/>
        <v>166</v>
      </c>
      <c r="B386" s="12">
        <v>43770</v>
      </c>
      <c r="C386" s="10"/>
      <c r="E386">
        <f t="shared" si="66"/>
        <v>0</v>
      </c>
      <c r="F386" s="3">
        <f t="shared" si="67"/>
        <v>0</v>
      </c>
    </row>
    <row r="387" spans="1:6" ht="12.75">
      <c r="A387" s="2">
        <f t="shared" si="68"/>
        <v>167</v>
      </c>
      <c r="B387" s="12">
        <v>43770</v>
      </c>
      <c r="C387" s="10"/>
      <c r="E387">
        <f t="shared" si="66"/>
        <v>0</v>
      </c>
      <c r="F387" s="3">
        <f t="shared" si="67"/>
        <v>0</v>
      </c>
    </row>
    <row r="388" spans="1:6" ht="12.75">
      <c r="A388" s="2">
        <f t="shared" si="68"/>
        <v>168</v>
      </c>
      <c r="B388" s="12">
        <v>43770</v>
      </c>
      <c r="C388" s="10"/>
      <c r="E388">
        <f t="shared" si="66"/>
        <v>0</v>
      </c>
      <c r="F388" s="3">
        <f t="shared" si="67"/>
        <v>0</v>
      </c>
    </row>
    <row r="389" spans="1:6" ht="12.75">
      <c r="A389" s="2">
        <f t="shared" si="68"/>
        <v>169</v>
      </c>
      <c r="B389" s="12">
        <v>43770</v>
      </c>
      <c r="C389" s="10"/>
      <c r="E389">
        <f t="shared" si="66"/>
        <v>0</v>
      </c>
      <c r="F389" s="3">
        <f t="shared" si="67"/>
        <v>0</v>
      </c>
    </row>
    <row r="390" spans="1:6" ht="12.75">
      <c r="A390" s="2">
        <f t="shared" si="68"/>
        <v>170</v>
      </c>
      <c r="B390" s="12">
        <v>43770</v>
      </c>
      <c r="C390" s="10"/>
      <c r="E390">
        <f t="shared" si="66"/>
        <v>0</v>
      </c>
      <c r="F390" s="3">
        <f t="shared" si="67"/>
        <v>0</v>
      </c>
    </row>
    <row r="391" spans="1:6" ht="12.75">
      <c r="A391" s="2">
        <f t="shared" si="68"/>
        <v>171</v>
      </c>
      <c r="B391" s="12">
        <v>43770</v>
      </c>
      <c r="C391" s="10"/>
      <c r="E391">
        <f t="shared" si="66"/>
        <v>0</v>
      </c>
      <c r="F391" s="3">
        <f t="shared" si="67"/>
        <v>0</v>
      </c>
    </row>
    <row r="392" spans="1:6" ht="12.75">
      <c r="A392" s="2">
        <f t="shared" si="68"/>
        <v>172</v>
      </c>
      <c r="B392" s="12">
        <v>43770</v>
      </c>
      <c r="C392" s="10"/>
      <c r="E392">
        <f t="shared" si="66"/>
        <v>0</v>
      </c>
      <c r="F392" s="3">
        <f t="shared" si="67"/>
        <v>0</v>
      </c>
    </row>
    <row r="393" spans="1:6" ht="12.75">
      <c r="A393" s="2">
        <f t="shared" si="68"/>
        <v>173</v>
      </c>
      <c r="B393" s="12">
        <v>43770</v>
      </c>
      <c r="C393" s="10"/>
      <c r="E393">
        <f t="shared" si="66"/>
        <v>0</v>
      </c>
      <c r="F393" s="3">
        <f t="shared" si="67"/>
        <v>0</v>
      </c>
    </row>
    <row r="394" spans="1:6" ht="12.75">
      <c r="A394" s="2">
        <f t="shared" si="68"/>
        <v>174</v>
      </c>
      <c r="B394" s="12">
        <v>43770</v>
      </c>
      <c r="C394" s="10"/>
      <c r="E394">
        <f t="shared" si="66"/>
        <v>0</v>
      </c>
      <c r="F394" s="3">
        <f t="shared" si="67"/>
        <v>0</v>
      </c>
    </row>
    <row r="395" spans="1:6" ht="12.75">
      <c r="A395" s="2">
        <f t="shared" si="68"/>
        <v>175</v>
      </c>
      <c r="B395" s="12">
        <v>43770</v>
      </c>
      <c r="C395" s="10"/>
      <c r="E395">
        <f t="shared" si="66"/>
        <v>0</v>
      </c>
      <c r="F395" s="3">
        <f t="shared" si="67"/>
        <v>0</v>
      </c>
    </row>
    <row r="396" spans="1:6" ht="12.75">
      <c r="A396" s="2">
        <f t="shared" si="68"/>
        <v>176</v>
      </c>
      <c r="B396" s="12">
        <v>43770</v>
      </c>
      <c r="C396" s="10"/>
      <c r="E396">
        <f t="shared" si="66"/>
        <v>0</v>
      </c>
      <c r="F396" s="3">
        <f t="shared" si="67"/>
        <v>0</v>
      </c>
    </row>
    <row r="397" spans="3:6" ht="12.75">
      <c r="C397" t="s">
        <v>7</v>
      </c>
      <c r="D397">
        <f>SUM(D381:D396)</f>
        <v>0</v>
      </c>
      <c r="E397">
        <f>SUM(E381:E396)</f>
        <v>0</v>
      </c>
      <c r="F397">
        <f>SUM(F381:F396)</f>
        <v>0</v>
      </c>
    </row>
    <row r="400" ht="12.75">
      <c r="A400" s="11" t="s">
        <v>22</v>
      </c>
    </row>
    <row r="401" spans="1:7" ht="12.75">
      <c r="A401" s="7" t="s">
        <v>2</v>
      </c>
      <c r="B401" s="7" t="s">
        <v>3</v>
      </c>
      <c r="C401" s="7" t="s">
        <v>21</v>
      </c>
      <c r="D401" s="9" t="s">
        <v>5</v>
      </c>
      <c r="E401" s="21" t="s">
        <v>56</v>
      </c>
      <c r="F401" s="9" t="s">
        <v>53</v>
      </c>
      <c r="G401" s="7" t="s">
        <v>6</v>
      </c>
    </row>
    <row r="402" spans="1:6" ht="12.75">
      <c r="A402" s="2">
        <f>1+A396</f>
        <v>177</v>
      </c>
      <c r="B402" s="12">
        <v>43800</v>
      </c>
      <c r="C402" s="10"/>
      <c r="E402">
        <f>D402-F402</f>
        <v>0</v>
      </c>
      <c r="F402" s="3">
        <f>ROUND(D402/1.16*0.16-0.001,2)</f>
        <v>0</v>
      </c>
    </row>
    <row r="403" spans="1:6" ht="12.75">
      <c r="A403" s="2">
        <f>1+A402</f>
        <v>178</v>
      </c>
      <c r="B403" s="12">
        <v>43800</v>
      </c>
      <c r="C403" s="10"/>
      <c r="E403">
        <f aca="true" t="shared" si="69" ref="E403:E417">D403-F403</f>
        <v>0</v>
      </c>
      <c r="F403" s="3">
        <f aca="true" t="shared" si="70" ref="F403:F417">ROUND(D403/1.16*0.16-0.001,2)</f>
        <v>0</v>
      </c>
    </row>
    <row r="404" spans="1:6" ht="12.75">
      <c r="A404" s="2">
        <f aca="true" t="shared" si="71" ref="A404:A417">1+A403</f>
        <v>179</v>
      </c>
      <c r="B404" s="12">
        <v>43800</v>
      </c>
      <c r="C404" s="10"/>
      <c r="E404">
        <f t="shared" si="69"/>
        <v>0</v>
      </c>
      <c r="F404" s="3">
        <f t="shared" si="70"/>
        <v>0</v>
      </c>
    </row>
    <row r="405" spans="1:6" ht="12.75">
      <c r="A405" s="2">
        <f t="shared" si="71"/>
        <v>180</v>
      </c>
      <c r="B405" s="12">
        <v>43800</v>
      </c>
      <c r="C405" s="10"/>
      <c r="E405">
        <f t="shared" si="69"/>
        <v>0</v>
      </c>
      <c r="F405" s="3">
        <f t="shared" si="70"/>
        <v>0</v>
      </c>
    </row>
    <row r="406" spans="1:6" ht="12.75">
      <c r="A406" s="2">
        <f t="shared" si="71"/>
        <v>181</v>
      </c>
      <c r="B406" s="12">
        <v>43800</v>
      </c>
      <c r="C406" s="10"/>
      <c r="E406">
        <f t="shared" si="69"/>
        <v>0</v>
      </c>
      <c r="F406" s="3">
        <f t="shared" si="70"/>
        <v>0</v>
      </c>
    </row>
    <row r="407" spans="1:6" ht="12.75">
      <c r="A407" s="2">
        <f t="shared" si="71"/>
        <v>182</v>
      </c>
      <c r="B407" s="12">
        <v>43800</v>
      </c>
      <c r="C407" s="10"/>
      <c r="E407">
        <f t="shared" si="69"/>
        <v>0</v>
      </c>
      <c r="F407" s="3">
        <f t="shared" si="70"/>
        <v>0</v>
      </c>
    </row>
    <row r="408" spans="1:6" ht="12.75">
      <c r="A408" s="2">
        <f t="shared" si="71"/>
        <v>183</v>
      </c>
      <c r="B408" s="12">
        <v>43800</v>
      </c>
      <c r="C408" s="10"/>
      <c r="E408">
        <f t="shared" si="69"/>
        <v>0</v>
      </c>
      <c r="F408" s="3">
        <f t="shared" si="70"/>
        <v>0</v>
      </c>
    </row>
    <row r="409" spans="1:6" ht="12.75">
      <c r="A409" s="2">
        <f t="shared" si="71"/>
        <v>184</v>
      </c>
      <c r="B409" s="12">
        <v>43800</v>
      </c>
      <c r="C409" s="10"/>
      <c r="E409">
        <f t="shared" si="69"/>
        <v>0</v>
      </c>
      <c r="F409" s="3">
        <f t="shared" si="70"/>
        <v>0</v>
      </c>
    </row>
    <row r="410" spans="1:6" ht="12.75">
      <c r="A410" s="2">
        <f t="shared" si="71"/>
        <v>185</v>
      </c>
      <c r="B410" s="12">
        <v>43800</v>
      </c>
      <c r="C410" s="10"/>
      <c r="E410">
        <f t="shared" si="69"/>
        <v>0</v>
      </c>
      <c r="F410" s="3">
        <f t="shared" si="70"/>
        <v>0</v>
      </c>
    </row>
    <row r="411" spans="1:6" ht="12.75">
      <c r="A411" s="2">
        <f t="shared" si="71"/>
        <v>186</v>
      </c>
      <c r="B411" s="12">
        <v>43800</v>
      </c>
      <c r="C411" s="10"/>
      <c r="E411">
        <f t="shared" si="69"/>
        <v>0</v>
      </c>
      <c r="F411" s="3">
        <f t="shared" si="70"/>
        <v>0</v>
      </c>
    </row>
    <row r="412" spans="1:6" ht="12.75">
      <c r="A412" s="2">
        <f t="shared" si="71"/>
        <v>187</v>
      </c>
      <c r="B412" s="12">
        <v>43800</v>
      </c>
      <c r="C412" s="10"/>
      <c r="E412">
        <f t="shared" si="69"/>
        <v>0</v>
      </c>
      <c r="F412" s="3">
        <f t="shared" si="70"/>
        <v>0</v>
      </c>
    </row>
    <row r="413" spans="1:6" ht="12.75">
      <c r="A413" s="2">
        <f t="shared" si="71"/>
        <v>188</v>
      </c>
      <c r="B413" s="12">
        <v>43800</v>
      </c>
      <c r="C413" s="10"/>
      <c r="E413">
        <f t="shared" si="69"/>
        <v>0</v>
      </c>
      <c r="F413" s="3">
        <f t="shared" si="70"/>
        <v>0</v>
      </c>
    </row>
    <row r="414" spans="1:6" ht="12.75">
      <c r="A414" s="2">
        <f t="shared" si="71"/>
        <v>189</v>
      </c>
      <c r="B414" s="12">
        <v>43800</v>
      </c>
      <c r="C414" s="10"/>
      <c r="E414">
        <f t="shared" si="69"/>
        <v>0</v>
      </c>
      <c r="F414" s="3">
        <f t="shared" si="70"/>
        <v>0</v>
      </c>
    </row>
    <row r="415" spans="1:6" ht="12.75">
      <c r="A415" s="2">
        <f t="shared" si="71"/>
        <v>190</v>
      </c>
      <c r="B415" s="12">
        <v>43800</v>
      </c>
      <c r="C415" s="10"/>
      <c r="E415">
        <f t="shared" si="69"/>
        <v>0</v>
      </c>
      <c r="F415" s="3">
        <f t="shared" si="70"/>
        <v>0</v>
      </c>
    </row>
    <row r="416" spans="1:6" ht="12.75">
      <c r="A416" s="2">
        <f t="shared" si="71"/>
        <v>191</v>
      </c>
      <c r="B416" s="12">
        <v>43800</v>
      </c>
      <c r="C416" s="10"/>
      <c r="E416">
        <f t="shared" si="69"/>
        <v>0</v>
      </c>
      <c r="F416" s="3">
        <f t="shared" si="70"/>
        <v>0</v>
      </c>
    </row>
    <row r="417" spans="1:6" ht="12.75">
      <c r="A417" s="2">
        <f t="shared" si="71"/>
        <v>192</v>
      </c>
      <c r="B417" s="12">
        <v>43800</v>
      </c>
      <c r="C417" s="10"/>
      <c r="E417">
        <f t="shared" si="69"/>
        <v>0</v>
      </c>
      <c r="F417" s="3">
        <f t="shared" si="70"/>
        <v>0</v>
      </c>
    </row>
    <row r="418" spans="3:6" ht="12.75">
      <c r="C418" t="s">
        <v>7</v>
      </c>
      <c r="D418">
        <f>SUM(D402:D417)</f>
        <v>0</v>
      </c>
      <c r="E418">
        <f>SUM(E402:E417)</f>
        <v>0</v>
      </c>
      <c r="F418">
        <f>SUM(F402:F417)</f>
        <v>0</v>
      </c>
    </row>
    <row r="419" ht="12.75">
      <c r="C419" s="1"/>
    </row>
    <row r="421" spans="3:6" ht="12.75">
      <c r="C421" s="19" t="s">
        <v>19</v>
      </c>
      <c r="D421" s="19">
        <f>D187+D208+D229+D250+D271+D292+D313+D334+D355+D376+D397+D418</f>
        <v>0</v>
      </c>
      <c r="E421" s="19">
        <f>E187+E208+E229+E250+E271+E292+E313+E334+E355+E376+E397+E418</f>
        <v>0</v>
      </c>
      <c r="F421" s="19">
        <f>F187+F208+F229+F250+F271+F292+F313+F334+F355+F376+F397+F418</f>
        <v>0</v>
      </c>
    </row>
    <row r="424" spans="3:5" ht="12.75">
      <c r="C424" s="14" t="s">
        <v>23</v>
      </c>
      <c r="D424" s="20" t="s">
        <v>52</v>
      </c>
      <c r="E424" s="20" t="s">
        <v>53</v>
      </c>
    </row>
    <row r="425" spans="3:5" ht="12.75">
      <c r="C425" s="15" t="s">
        <v>24</v>
      </c>
      <c r="D425" s="17">
        <f>D426</f>
        <v>0</v>
      </c>
      <c r="E425" s="17"/>
    </row>
    <row r="426" spans="3:6" ht="12.75">
      <c r="C426" s="1" t="s">
        <v>25</v>
      </c>
      <c r="D426" s="17">
        <f>ROUND(E18-0.01,0)</f>
        <v>0</v>
      </c>
      <c r="E426" s="17">
        <f>ROUND(F18-0.01,0)</f>
        <v>0</v>
      </c>
      <c r="F426" s="17"/>
    </row>
    <row r="427" spans="3:6" ht="12.75">
      <c r="C427" s="1" t="s">
        <v>57</v>
      </c>
      <c r="D427" s="17">
        <f>ROUND(E187-0.01,0)</f>
        <v>0</v>
      </c>
      <c r="E427" s="17">
        <f>ROUND(F187-0.005,0)</f>
        <v>0</v>
      </c>
      <c r="F427" s="17"/>
    </row>
    <row r="428" spans="3:6" ht="12.75">
      <c r="C428" s="10" t="s">
        <v>60</v>
      </c>
      <c r="D428" s="17">
        <f>D425-D427</f>
        <v>0</v>
      </c>
      <c r="E428" s="17"/>
      <c r="F428" s="17"/>
    </row>
    <row r="429" spans="3:6" ht="12.75">
      <c r="C429" s="1" t="s">
        <v>61</v>
      </c>
      <c r="D429" s="17"/>
      <c r="E429" s="17"/>
      <c r="F429" s="17"/>
    </row>
    <row r="430" spans="3:6" ht="12.75">
      <c r="C430" s="1" t="s">
        <v>26</v>
      </c>
      <c r="D430" s="17">
        <f>D425-D427-D429</f>
        <v>0</v>
      </c>
      <c r="E430" s="17">
        <f>E426-E427</f>
        <v>0</v>
      </c>
      <c r="F430" s="17"/>
    </row>
    <row r="431" spans="3:6" ht="12.75">
      <c r="C431" s="1" t="s">
        <v>27</v>
      </c>
      <c r="D431" s="17"/>
      <c r="E431" s="17"/>
      <c r="F431" s="17"/>
    </row>
    <row r="432" spans="3:6" ht="12.75">
      <c r="C432" s="10" t="s">
        <v>28</v>
      </c>
      <c r="D432" s="17">
        <v>0</v>
      </c>
      <c r="E432" s="17"/>
      <c r="F432" s="17"/>
    </row>
    <row r="433" spans="3:9" ht="12.75">
      <c r="C433" s="1" t="s">
        <v>58</v>
      </c>
      <c r="D433" s="17">
        <f>D431-D432</f>
        <v>0</v>
      </c>
      <c r="E433" s="17">
        <f>E430-E431</f>
        <v>0</v>
      </c>
      <c r="F433" s="17"/>
      <c r="H433">
        <f>IF(D433&lt;0,0,D433)</f>
        <v>0</v>
      </c>
      <c r="I433">
        <f>IF(E433&lt;0,0,E433)</f>
        <v>0</v>
      </c>
    </row>
    <row r="434" spans="4:6" ht="12.75">
      <c r="D434" s="17"/>
      <c r="E434" s="17"/>
      <c r="F434" s="17"/>
    </row>
    <row r="435" spans="4:6" ht="12.75">
      <c r="D435" s="17"/>
      <c r="E435" s="17"/>
      <c r="F435" s="17"/>
    </row>
    <row r="436" spans="3:6" ht="12.75">
      <c r="C436" s="14" t="s">
        <v>29</v>
      </c>
      <c r="D436" s="20" t="s">
        <v>52</v>
      </c>
      <c r="E436" s="20" t="s">
        <v>53</v>
      </c>
      <c r="F436" s="17"/>
    </row>
    <row r="437" spans="3:6" ht="12.75">
      <c r="C437" s="15" t="s">
        <v>24</v>
      </c>
      <c r="D437" s="17">
        <f>D425+D438</f>
        <v>0</v>
      </c>
      <c r="E437" s="17"/>
      <c r="F437" s="17"/>
    </row>
    <row r="438" spans="3:6" ht="12.75">
      <c r="C438" s="1" t="s">
        <v>25</v>
      </c>
      <c r="D438" s="17">
        <f>ROUND(E31-0.01,0)</f>
        <v>0</v>
      </c>
      <c r="E438" s="17">
        <f>ROUND(F31-0.01,0)</f>
        <v>0</v>
      </c>
      <c r="F438" s="17"/>
    </row>
    <row r="439" spans="3:6" ht="12.75">
      <c r="C439" s="1" t="s">
        <v>57</v>
      </c>
      <c r="D439" s="17">
        <f>ROUND(E208-0.01,0)+D427</f>
        <v>0</v>
      </c>
      <c r="E439" s="17">
        <f>ROUND(F208-0.005,0)</f>
        <v>0</v>
      </c>
      <c r="F439" s="17"/>
    </row>
    <row r="440" spans="3:6" ht="12.75">
      <c r="C440" s="10" t="s">
        <v>60</v>
      </c>
      <c r="D440" s="17">
        <f>D437-D439</f>
        <v>0</v>
      </c>
      <c r="E440" s="17"/>
      <c r="F440" s="17"/>
    </row>
    <row r="441" spans="3:6" ht="12.75">
      <c r="C441" s="1" t="s">
        <v>61</v>
      </c>
      <c r="D441" s="17"/>
      <c r="E441" s="17"/>
      <c r="F441" s="17"/>
    </row>
    <row r="442" spans="3:6" ht="12.75">
      <c r="C442" s="1" t="s">
        <v>26</v>
      </c>
      <c r="D442" s="17">
        <f>D437-D439-D441</f>
        <v>0</v>
      </c>
      <c r="E442" s="17">
        <f>E438-E439</f>
        <v>0</v>
      </c>
      <c r="F442" s="17"/>
    </row>
    <row r="443" spans="3:6" ht="12.75">
      <c r="C443" s="1" t="s">
        <v>27</v>
      </c>
      <c r="D443" s="17"/>
      <c r="E443" s="17">
        <f>IF(E433&lt;0,-E433,0)</f>
        <v>0</v>
      </c>
      <c r="F443" s="17"/>
    </row>
    <row r="444" spans="3:6" ht="12.75">
      <c r="C444" s="1" t="s">
        <v>30</v>
      </c>
      <c r="D444" s="17">
        <f>H433</f>
        <v>0</v>
      </c>
      <c r="E444" s="17"/>
      <c r="F444" s="17"/>
    </row>
    <row r="445" spans="3:9" ht="12.75">
      <c r="C445" s="1" t="s">
        <v>58</v>
      </c>
      <c r="D445" s="17">
        <f>D443-D444</f>
        <v>0</v>
      </c>
      <c r="E445" s="17">
        <f>E442-E443</f>
        <v>0</v>
      </c>
      <c r="F445" s="17"/>
      <c r="H445">
        <f>IF(D445&lt;0,0,D445)</f>
        <v>0</v>
      </c>
      <c r="I445">
        <f>IF(E445&lt;0,0,E445)</f>
        <v>0</v>
      </c>
    </row>
    <row r="446" spans="3:6" ht="12.75">
      <c r="C446" s="1"/>
      <c r="D446" s="17"/>
      <c r="E446" s="17"/>
      <c r="F446" s="17"/>
    </row>
    <row r="447" spans="4:6" ht="12.75">
      <c r="D447" s="17"/>
      <c r="E447" s="17"/>
      <c r="F447" s="17"/>
    </row>
    <row r="448" spans="3:6" ht="12.75">
      <c r="C448" s="14" t="s">
        <v>31</v>
      </c>
      <c r="D448" s="20" t="s">
        <v>52</v>
      </c>
      <c r="E448" s="20" t="s">
        <v>53</v>
      </c>
      <c r="F448" s="17"/>
    </row>
    <row r="449" spans="3:6" ht="12.75">
      <c r="C449" s="15" t="s">
        <v>24</v>
      </c>
      <c r="D449" s="17">
        <f>D437+D450</f>
        <v>0</v>
      </c>
      <c r="E449" s="17"/>
      <c r="F449" s="17"/>
    </row>
    <row r="450" spans="3:6" ht="12.75">
      <c r="C450" s="1" t="s">
        <v>25</v>
      </c>
      <c r="D450" s="17">
        <f>ROUND(E44-0.01,0)</f>
        <v>0</v>
      </c>
      <c r="E450" s="17">
        <f>ROUND(F44-0.01,0)</f>
        <v>0</v>
      </c>
      <c r="F450" s="17"/>
    </row>
    <row r="451" spans="3:6" ht="12.75">
      <c r="C451" s="1" t="s">
        <v>57</v>
      </c>
      <c r="D451" s="17">
        <f>ROUND(E229-0.01,0)+D439</f>
        <v>0</v>
      </c>
      <c r="E451" s="17">
        <f>ROUND(F229-0.005,0)</f>
        <v>0</v>
      </c>
      <c r="F451" s="17"/>
    </row>
    <row r="452" spans="3:6" ht="12.75">
      <c r="C452" s="10" t="s">
        <v>60</v>
      </c>
      <c r="D452" s="17">
        <f>D449-D451</f>
        <v>0</v>
      </c>
      <c r="E452" s="17"/>
      <c r="F452" s="17"/>
    </row>
    <row r="453" spans="3:6" ht="12.75">
      <c r="C453" s="1" t="s">
        <v>61</v>
      </c>
      <c r="D453" s="17"/>
      <c r="E453" s="17"/>
      <c r="F453" s="17"/>
    </row>
    <row r="454" spans="3:6" ht="12.75">
      <c r="C454" s="1" t="s">
        <v>26</v>
      </c>
      <c r="D454" s="17">
        <f>D449-D451-D453</f>
        <v>0</v>
      </c>
      <c r="E454" s="17">
        <f>E450-E451</f>
        <v>0</v>
      </c>
      <c r="F454" s="17"/>
    </row>
    <row r="455" spans="3:6" ht="12.75">
      <c r="C455" s="1" t="s">
        <v>27</v>
      </c>
      <c r="D455" s="17"/>
      <c r="E455" s="17">
        <f>IF(E445&lt;0,-E445,0)</f>
        <v>0</v>
      </c>
      <c r="F455" s="17"/>
    </row>
    <row r="456" spans="3:6" ht="12.75">
      <c r="C456" s="1" t="s">
        <v>30</v>
      </c>
      <c r="D456" s="17">
        <f>SUM($H$433:H456)</f>
        <v>0</v>
      </c>
      <c r="E456" s="17"/>
      <c r="F456" s="17"/>
    </row>
    <row r="457" spans="3:9" ht="12.75">
      <c r="C457" s="1" t="s">
        <v>58</v>
      </c>
      <c r="D457" s="17">
        <f>D455-D456</f>
        <v>0</v>
      </c>
      <c r="E457" s="17">
        <f>E454-E455</f>
        <v>0</v>
      </c>
      <c r="F457" s="17"/>
      <c r="H457">
        <f>IF(D457&lt;0,0,D457)</f>
        <v>0</v>
      </c>
      <c r="I457">
        <f>IF(E457&lt;0,0,E457)</f>
        <v>0</v>
      </c>
    </row>
    <row r="458" spans="4:6" ht="12.75">
      <c r="D458" s="17"/>
      <c r="E458" s="17"/>
      <c r="F458" s="17"/>
    </row>
    <row r="459" spans="4:6" ht="12.75">
      <c r="D459" s="17"/>
      <c r="E459" s="17"/>
      <c r="F459" s="17"/>
    </row>
    <row r="460" spans="3:6" ht="12.75">
      <c r="C460" s="14" t="s">
        <v>32</v>
      </c>
      <c r="D460" s="20" t="s">
        <v>52</v>
      </c>
      <c r="E460" s="20" t="s">
        <v>53</v>
      </c>
      <c r="F460" s="17"/>
    </row>
    <row r="461" spans="3:6" ht="12.75">
      <c r="C461" s="15" t="s">
        <v>24</v>
      </c>
      <c r="D461" s="17">
        <f>D449+D462</f>
        <v>0</v>
      </c>
      <c r="E461" s="17"/>
      <c r="F461" s="17"/>
    </row>
    <row r="462" spans="3:6" ht="12.75">
      <c r="C462" s="1" t="s">
        <v>25</v>
      </c>
      <c r="D462" s="17">
        <f>ROUND(E57-0.01,0)</f>
        <v>0</v>
      </c>
      <c r="E462" s="17">
        <f>ROUND(F57-0.01,0)</f>
        <v>0</v>
      </c>
      <c r="F462" s="17"/>
    </row>
    <row r="463" spans="3:6" ht="12.75">
      <c r="C463" s="1" t="s">
        <v>57</v>
      </c>
      <c r="D463" s="17">
        <f>ROUND(E250-0.01,0)+D451</f>
        <v>0</v>
      </c>
      <c r="E463" s="17">
        <f>ROUND(F250-0.005,0)</f>
        <v>0</v>
      </c>
      <c r="F463" s="17"/>
    </row>
    <row r="464" spans="3:6" ht="12.75">
      <c r="C464" s="10" t="s">
        <v>60</v>
      </c>
      <c r="D464" s="17">
        <f>D461-D463</f>
        <v>0</v>
      </c>
      <c r="E464" s="17"/>
      <c r="F464" s="17"/>
    </row>
    <row r="465" spans="3:6" ht="12.75">
      <c r="C465" s="1" t="s">
        <v>61</v>
      </c>
      <c r="D465" s="17"/>
      <c r="E465" s="17"/>
      <c r="F465" s="17"/>
    </row>
    <row r="466" spans="3:6" ht="12.75">
      <c r="C466" s="1" t="s">
        <v>26</v>
      </c>
      <c r="D466" s="17">
        <f>D461-D463-D465</f>
        <v>0</v>
      </c>
      <c r="E466" s="17">
        <f>E462-E463</f>
        <v>0</v>
      </c>
      <c r="F466" s="17"/>
    </row>
    <row r="467" spans="3:6" ht="12.75">
      <c r="C467" s="1" t="s">
        <v>27</v>
      </c>
      <c r="D467" s="17"/>
      <c r="E467" s="17">
        <f>IF(E457&lt;0,-E457,0)</f>
        <v>0</v>
      </c>
      <c r="F467" s="17"/>
    </row>
    <row r="468" spans="3:6" ht="12.75">
      <c r="C468" s="1" t="s">
        <v>30</v>
      </c>
      <c r="D468" s="17">
        <f>SUM($H$433:H468)</f>
        <v>0</v>
      </c>
      <c r="E468" s="17"/>
      <c r="F468" s="17"/>
    </row>
    <row r="469" spans="3:9" ht="12.75">
      <c r="C469" s="1" t="s">
        <v>58</v>
      </c>
      <c r="D469" s="17">
        <f>D467-D468</f>
        <v>0</v>
      </c>
      <c r="E469" s="17">
        <f>E466-E467</f>
        <v>0</v>
      </c>
      <c r="F469" s="17"/>
      <c r="H469">
        <f>IF(D469&lt;0,0,D469)</f>
        <v>0</v>
      </c>
      <c r="I469">
        <f>IF(E469&lt;0,0,E469)</f>
        <v>0</v>
      </c>
    </row>
    <row r="470" spans="4:6" ht="12.75">
      <c r="D470" s="17"/>
      <c r="E470" s="17"/>
      <c r="F470" s="17"/>
    </row>
    <row r="471" spans="4:6" ht="12.75">
      <c r="D471" s="17"/>
      <c r="E471" s="17"/>
      <c r="F471" s="17"/>
    </row>
    <row r="472" spans="3:6" ht="12.75">
      <c r="C472" s="14" t="s">
        <v>33</v>
      </c>
      <c r="D472" s="20" t="s">
        <v>52</v>
      </c>
      <c r="E472" s="20" t="s">
        <v>53</v>
      </c>
      <c r="F472" s="17"/>
    </row>
    <row r="473" spans="3:6" ht="12.75">
      <c r="C473" s="15" t="s">
        <v>24</v>
      </c>
      <c r="D473" s="17">
        <f>D461+D474</f>
        <v>0</v>
      </c>
      <c r="E473" s="17"/>
      <c r="F473" s="17"/>
    </row>
    <row r="474" spans="3:6" ht="12.75">
      <c r="C474" s="1" t="s">
        <v>25</v>
      </c>
      <c r="D474" s="17">
        <f>ROUND(E70-0.01,0)</f>
        <v>0</v>
      </c>
      <c r="E474" s="17">
        <f>ROUND(F70-0.01,0)</f>
        <v>0</v>
      </c>
      <c r="F474" s="17"/>
    </row>
    <row r="475" spans="3:6" ht="12.75">
      <c r="C475" s="1" t="s">
        <v>57</v>
      </c>
      <c r="D475" s="17">
        <f>ROUND(E271-0.01,0)+D463</f>
        <v>0</v>
      </c>
      <c r="E475" s="17">
        <f>ROUND(F271-0.005,0)</f>
        <v>0</v>
      </c>
      <c r="F475" s="17"/>
    </row>
    <row r="476" spans="3:6" ht="12.75">
      <c r="C476" s="10" t="s">
        <v>60</v>
      </c>
      <c r="D476" s="17">
        <f>D473-D475</f>
        <v>0</v>
      </c>
      <c r="E476" s="17"/>
      <c r="F476" s="17"/>
    </row>
    <row r="477" spans="3:6" ht="12.75">
      <c r="C477" s="1" t="s">
        <v>61</v>
      </c>
      <c r="D477" s="17"/>
      <c r="E477" s="17"/>
      <c r="F477" s="17"/>
    </row>
    <row r="478" spans="3:6" ht="12.75">
      <c r="C478" s="1" t="s">
        <v>26</v>
      </c>
      <c r="D478" s="17">
        <f>D473-D475-D477</f>
        <v>0</v>
      </c>
      <c r="E478" s="17">
        <f>E474-E475</f>
        <v>0</v>
      </c>
      <c r="F478" s="17"/>
    </row>
    <row r="479" spans="3:6" ht="12.75">
      <c r="C479" s="1" t="s">
        <v>27</v>
      </c>
      <c r="D479" s="17"/>
      <c r="E479" s="17">
        <f>IF(E469&lt;0,-E469,0)</f>
        <v>0</v>
      </c>
      <c r="F479" s="17"/>
    </row>
    <row r="480" spans="3:6" ht="12.75">
      <c r="C480" s="1" t="s">
        <v>30</v>
      </c>
      <c r="D480" s="17">
        <f>SUM($H$433:H480)</f>
        <v>0</v>
      </c>
      <c r="E480" s="17"/>
      <c r="F480" s="17"/>
    </row>
    <row r="481" spans="3:9" ht="12.75">
      <c r="C481" s="1" t="s">
        <v>58</v>
      </c>
      <c r="D481" s="17">
        <f>D479-D480</f>
        <v>0</v>
      </c>
      <c r="E481" s="17">
        <f>E478-E479</f>
        <v>0</v>
      </c>
      <c r="F481" s="17"/>
      <c r="H481">
        <f>IF(D481&lt;0,0,D481)</f>
        <v>0</v>
      </c>
      <c r="I481">
        <f>IF(E481&lt;0,0,E481)</f>
        <v>0</v>
      </c>
    </row>
    <row r="482" spans="4:6" ht="12.75">
      <c r="D482" s="17"/>
      <c r="E482" s="17"/>
      <c r="F482" s="17"/>
    </row>
    <row r="483" spans="4:6" ht="12.75">
      <c r="D483" s="17"/>
      <c r="E483" s="17"/>
      <c r="F483" s="17"/>
    </row>
    <row r="484" spans="3:6" ht="12.75">
      <c r="C484" s="14" t="s">
        <v>34</v>
      </c>
      <c r="D484" s="20" t="s">
        <v>52</v>
      </c>
      <c r="E484" s="20" t="s">
        <v>53</v>
      </c>
      <c r="F484" s="17"/>
    </row>
    <row r="485" spans="3:6" ht="12.75">
      <c r="C485" s="15" t="s">
        <v>24</v>
      </c>
      <c r="D485" s="17">
        <f>D473+D486</f>
        <v>0</v>
      </c>
      <c r="E485" s="17"/>
      <c r="F485" s="17"/>
    </row>
    <row r="486" spans="3:6" ht="12.75">
      <c r="C486" s="1" t="s">
        <v>25</v>
      </c>
      <c r="D486" s="17">
        <f>ROUND(E83-0.01,0)</f>
        <v>0</v>
      </c>
      <c r="E486" s="17">
        <f>ROUND(F83-0.01,0)</f>
        <v>0</v>
      </c>
      <c r="F486" s="17"/>
    </row>
    <row r="487" spans="3:6" ht="12.75">
      <c r="C487" s="1" t="s">
        <v>57</v>
      </c>
      <c r="D487" s="17">
        <f>ROUND(E292-0.01,0)+D475</f>
        <v>0</v>
      </c>
      <c r="E487" s="17">
        <f>ROUND(F292-0.005,0)</f>
        <v>0</v>
      </c>
      <c r="F487" s="17"/>
    </row>
    <row r="488" spans="3:6" ht="12.75">
      <c r="C488" s="10" t="s">
        <v>60</v>
      </c>
      <c r="D488" s="17">
        <f>D485-D487</f>
        <v>0</v>
      </c>
      <c r="E488" s="17"/>
      <c r="F488" s="17"/>
    </row>
    <row r="489" spans="3:6" ht="12.75">
      <c r="C489" s="1" t="s">
        <v>61</v>
      </c>
      <c r="D489" s="17"/>
      <c r="E489" s="17"/>
      <c r="F489" s="17"/>
    </row>
    <row r="490" spans="3:6" ht="12.75">
      <c r="C490" s="1" t="s">
        <v>26</v>
      </c>
      <c r="D490" s="17">
        <f>D485-D487-D489</f>
        <v>0</v>
      </c>
      <c r="E490" s="17">
        <f>E486-E487</f>
        <v>0</v>
      </c>
      <c r="F490" s="17"/>
    </row>
    <row r="491" spans="3:6" ht="12.75">
      <c r="C491" s="1" t="s">
        <v>27</v>
      </c>
      <c r="D491" s="17"/>
      <c r="E491" s="17">
        <f>IF(E481&lt;0,-E481,0)</f>
        <v>0</v>
      </c>
      <c r="F491" s="17"/>
    </row>
    <row r="492" spans="3:6" ht="12.75">
      <c r="C492" s="1" t="s">
        <v>30</v>
      </c>
      <c r="D492" s="17">
        <f>SUM($H$433:H492)</f>
        <v>0</v>
      </c>
      <c r="E492" s="17"/>
      <c r="F492" s="17"/>
    </row>
    <row r="493" spans="3:9" ht="12.75">
      <c r="C493" s="1" t="s">
        <v>58</v>
      </c>
      <c r="D493" s="17">
        <f>D491-D492</f>
        <v>0</v>
      </c>
      <c r="E493" s="17">
        <f>E490-E491</f>
        <v>0</v>
      </c>
      <c r="F493" s="17"/>
      <c r="H493">
        <f>IF(D493&lt;0,0,D493)</f>
        <v>0</v>
      </c>
      <c r="I493">
        <f>IF(E493&lt;0,0,E493)</f>
        <v>0</v>
      </c>
    </row>
    <row r="494" spans="4:6" ht="12.75">
      <c r="D494" s="17"/>
      <c r="E494" s="17"/>
      <c r="F494" s="17"/>
    </row>
    <row r="495" spans="4:6" ht="12.75">
      <c r="D495" s="17"/>
      <c r="E495" s="17"/>
      <c r="F495" s="17"/>
    </row>
    <row r="496" spans="3:6" ht="12.75">
      <c r="C496" s="14" t="s">
        <v>35</v>
      </c>
      <c r="D496" s="20" t="s">
        <v>52</v>
      </c>
      <c r="E496" s="20" t="s">
        <v>53</v>
      </c>
      <c r="F496" s="17"/>
    </row>
    <row r="497" spans="3:6" ht="12.75">
      <c r="C497" s="15" t="s">
        <v>24</v>
      </c>
      <c r="D497" s="17">
        <f>D485+D498</f>
        <v>0</v>
      </c>
      <c r="E497" s="17"/>
      <c r="F497" s="17"/>
    </row>
    <row r="498" spans="3:6" ht="12.75">
      <c r="C498" s="1" t="s">
        <v>25</v>
      </c>
      <c r="D498" s="17">
        <f>ROUND(E96-0.01,0)</f>
        <v>0</v>
      </c>
      <c r="E498" s="17">
        <f>ROUND(F96-0.01,0)</f>
        <v>0</v>
      </c>
      <c r="F498" s="17"/>
    </row>
    <row r="499" spans="3:6" ht="12.75">
      <c r="C499" s="1" t="s">
        <v>57</v>
      </c>
      <c r="D499" s="17">
        <f>ROUND(E313-0.01,0)+D487</f>
        <v>0</v>
      </c>
      <c r="E499" s="17">
        <f>ROUND(F313-0.005,0)</f>
        <v>0</v>
      </c>
      <c r="F499" s="17"/>
    </row>
    <row r="500" spans="3:6" ht="12.75">
      <c r="C500" s="1" t="s">
        <v>61</v>
      </c>
      <c r="D500" s="17"/>
      <c r="E500" s="17"/>
      <c r="F500" s="17"/>
    </row>
    <row r="501" spans="3:6" ht="12.75">
      <c r="C501" s="1" t="s">
        <v>26</v>
      </c>
      <c r="D501" s="17">
        <f>D497-D499-D500</f>
        <v>0</v>
      </c>
      <c r="E501" s="17">
        <f>E498-E499</f>
        <v>0</v>
      </c>
      <c r="F501" s="17"/>
    </row>
    <row r="502" spans="3:6" ht="12.75">
      <c r="C502" s="1" t="s">
        <v>27</v>
      </c>
      <c r="D502" s="17"/>
      <c r="E502" s="17">
        <f>IF(E493&lt;0,-E493,0)</f>
        <v>0</v>
      </c>
      <c r="F502" s="17"/>
    </row>
    <row r="503" spans="3:6" ht="12.75">
      <c r="C503" s="1" t="s">
        <v>30</v>
      </c>
      <c r="D503" s="17">
        <f>SUM($H$433:H503)</f>
        <v>0</v>
      </c>
      <c r="E503" s="17"/>
      <c r="F503" s="17"/>
    </row>
    <row r="504" spans="3:9" ht="12.75">
      <c r="C504" s="1" t="s">
        <v>58</v>
      </c>
      <c r="D504" s="17">
        <f>D502-D503</f>
        <v>0</v>
      </c>
      <c r="E504" s="17">
        <f>E501-E502</f>
        <v>0</v>
      </c>
      <c r="F504" s="17"/>
      <c r="H504">
        <f>IF(D504&lt;0,0,D504)</f>
        <v>0</v>
      </c>
      <c r="I504">
        <f>IF(E504&lt;0,0,E504)</f>
        <v>0</v>
      </c>
    </row>
    <row r="505" spans="4:6" ht="12.75">
      <c r="D505" s="17"/>
      <c r="E505" s="17"/>
      <c r="F505" s="17"/>
    </row>
    <row r="506" spans="4:6" ht="12.75">
      <c r="D506" s="17"/>
      <c r="E506" s="17"/>
      <c r="F506" s="17"/>
    </row>
    <row r="507" spans="3:6" ht="12.75">
      <c r="C507" s="14" t="s">
        <v>36</v>
      </c>
      <c r="D507" s="20" t="s">
        <v>52</v>
      </c>
      <c r="E507" s="20" t="s">
        <v>53</v>
      </c>
      <c r="F507" s="17"/>
    </row>
    <row r="508" spans="3:6" ht="12.75">
      <c r="C508" s="15" t="s">
        <v>24</v>
      </c>
      <c r="D508" s="17">
        <f>D497+D509</f>
        <v>0</v>
      </c>
      <c r="E508" s="17"/>
      <c r="F508" s="17"/>
    </row>
    <row r="509" spans="3:6" ht="12.75">
      <c r="C509" s="1" t="s">
        <v>25</v>
      </c>
      <c r="D509" s="17">
        <f>ROUND(E109-0.01,0)</f>
        <v>0</v>
      </c>
      <c r="E509" s="17">
        <f>ROUND(F109-0.01,0)</f>
        <v>0</v>
      </c>
      <c r="F509" s="17"/>
    </row>
    <row r="510" spans="3:6" ht="12.75">
      <c r="C510" s="1" t="s">
        <v>57</v>
      </c>
      <c r="D510" s="17">
        <f>ROUND(E334-0.01,0)+D499</f>
        <v>0</v>
      </c>
      <c r="E510" s="17">
        <f>ROUND(F334-0.005,0)</f>
        <v>0</v>
      </c>
      <c r="F510" s="17"/>
    </row>
    <row r="511" spans="3:6" ht="12.75">
      <c r="C511" s="1" t="s">
        <v>61</v>
      </c>
      <c r="D511" s="17"/>
      <c r="E511" s="17"/>
      <c r="F511" s="17"/>
    </row>
    <row r="512" spans="3:6" ht="12.75">
      <c r="C512" s="1" t="s">
        <v>26</v>
      </c>
      <c r="D512" s="17">
        <f>D508-D510-D511</f>
        <v>0</v>
      </c>
      <c r="E512" s="17">
        <f>E509-E510</f>
        <v>0</v>
      </c>
      <c r="F512" s="17"/>
    </row>
    <row r="513" spans="3:6" ht="12.75">
      <c r="C513" s="1" t="s">
        <v>27</v>
      </c>
      <c r="D513" s="17"/>
      <c r="E513" s="17">
        <f>IF(E504&lt;0,-E504,0)</f>
        <v>0</v>
      </c>
      <c r="F513" s="17"/>
    </row>
    <row r="514" spans="3:6" ht="12.75">
      <c r="C514" s="1" t="s">
        <v>30</v>
      </c>
      <c r="D514" s="17">
        <f>SUM($H$433:H514)</f>
        <v>0</v>
      </c>
      <c r="E514" s="17"/>
      <c r="F514" s="17"/>
    </row>
    <row r="515" spans="3:9" ht="12.75">
      <c r="C515" s="1" t="s">
        <v>58</v>
      </c>
      <c r="D515" s="17">
        <f>D513-D514</f>
        <v>0</v>
      </c>
      <c r="E515" s="17">
        <f>E512-E513</f>
        <v>0</v>
      </c>
      <c r="F515" s="17"/>
      <c r="H515">
        <f>IF(D515&lt;0,0,D515)</f>
        <v>0</v>
      </c>
      <c r="I515">
        <f>IF(E515&lt;0,0,E515)</f>
        <v>0</v>
      </c>
    </row>
    <row r="516" spans="4:6" ht="12.75">
      <c r="D516" s="17"/>
      <c r="E516" s="17"/>
      <c r="F516" s="17"/>
    </row>
    <row r="517" spans="4:6" ht="12.75">
      <c r="D517" s="17"/>
      <c r="E517" s="17"/>
      <c r="F517" s="17"/>
    </row>
    <row r="518" spans="3:6" ht="12.75">
      <c r="C518" s="14" t="s">
        <v>37</v>
      </c>
      <c r="D518" s="20" t="s">
        <v>52</v>
      </c>
      <c r="E518" s="20" t="s">
        <v>53</v>
      </c>
      <c r="F518" s="17"/>
    </row>
    <row r="519" spans="3:6" ht="12.75">
      <c r="C519" s="15" t="s">
        <v>24</v>
      </c>
      <c r="D519" s="17">
        <f>D508+D520</f>
        <v>0</v>
      </c>
      <c r="E519" s="17"/>
      <c r="F519" s="17"/>
    </row>
    <row r="520" spans="3:6" ht="12.75">
      <c r="C520" s="1" t="s">
        <v>25</v>
      </c>
      <c r="D520" s="17">
        <f>ROUND(E122-0.01,0)</f>
        <v>0</v>
      </c>
      <c r="E520" s="17">
        <f>ROUND(F122-0.01,0)</f>
        <v>0</v>
      </c>
      <c r="F520" s="17"/>
    </row>
    <row r="521" spans="3:7" ht="12.75">
      <c r="C521" s="1" t="s">
        <v>57</v>
      </c>
      <c r="D521" s="17">
        <f>ROUND(E355-0.01,0)+D510</f>
        <v>0</v>
      </c>
      <c r="E521" s="17">
        <f>ROUND(F355-0.005,0)</f>
        <v>0</v>
      </c>
      <c r="F521" s="17"/>
      <c r="G521" s="1"/>
    </row>
    <row r="522" spans="3:6" ht="12.75">
      <c r="C522" s="1" t="s">
        <v>61</v>
      </c>
      <c r="D522" s="17"/>
      <c r="E522" s="17"/>
      <c r="F522" s="17"/>
    </row>
    <row r="523" spans="3:6" ht="12.75">
      <c r="C523" s="1" t="s">
        <v>26</v>
      </c>
      <c r="D523" s="17">
        <f>D519-D521-D522</f>
        <v>0</v>
      </c>
      <c r="E523" s="17">
        <f>E520-E521</f>
        <v>0</v>
      </c>
      <c r="F523" s="17"/>
    </row>
    <row r="524" spans="3:6" ht="12.75">
      <c r="C524" s="1" t="s">
        <v>27</v>
      </c>
      <c r="D524" s="17"/>
      <c r="E524" s="17">
        <f>IF(E515&lt;0,-E515,0)</f>
        <v>0</v>
      </c>
      <c r="F524" s="17"/>
    </row>
    <row r="525" spans="3:6" ht="12.75">
      <c r="C525" s="1" t="s">
        <v>30</v>
      </c>
      <c r="D525" s="17">
        <f>SUM($H$433:H525)</f>
        <v>0</v>
      </c>
      <c r="E525" s="17"/>
      <c r="F525" s="17"/>
    </row>
    <row r="526" spans="3:9" ht="12.75">
      <c r="C526" s="1" t="s">
        <v>58</v>
      </c>
      <c r="D526" s="17">
        <f>D524-D525</f>
        <v>0</v>
      </c>
      <c r="E526" s="17">
        <f>E523-E524</f>
        <v>0</v>
      </c>
      <c r="F526" s="17"/>
      <c r="H526">
        <f>IF(D526&lt;0,0,D526)</f>
        <v>0</v>
      </c>
      <c r="I526">
        <f>IF(E526&lt;0,0,E526)</f>
        <v>0</v>
      </c>
    </row>
    <row r="527" spans="4:6" ht="12.75">
      <c r="D527" s="17"/>
      <c r="E527" s="17"/>
      <c r="F527" s="17"/>
    </row>
    <row r="528" spans="4:6" ht="12.75">
      <c r="D528" s="17"/>
      <c r="E528" s="17"/>
      <c r="F528" s="17"/>
    </row>
    <row r="529" spans="3:6" ht="12.75">
      <c r="C529" s="14" t="s">
        <v>38</v>
      </c>
      <c r="D529" s="20" t="s">
        <v>52</v>
      </c>
      <c r="E529" s="20" t="s">
        <v>53</v>
      </c>
      <c r="F529" s="17"/>
    </row>
    <row r="530" spans="3:6" ht="12.75">
      <c r="C530" s="15" t="s">
        <v>24</v>
      </c>
      <c r="D530" s="17">
        <f>D519+D531</f>
        <v>0</v>
      </c>
      <c r="E530" s="17"/>
      <c r="F530" s="17"/>
    </row>
    <row r="531" spans="3:6" ht="12.75">
      <c r="C531" s="1" t="s">
        <v>25</v>
      </c>
      <c r="D531" s="17">
        <f>ROUND(E135-0.01,0)</f>
        <v>0</v>
      </c>
      <c r="E531" s="17">
        <f>ROUND(F135-0.01,0)</f>
        <v>0</v>
      </c>
      <c r="F531" s="17"/>
    </row>
    <row r="532" spans="3:6" ht="12.75">
      <c r="C532" s="1" t="s">
        <v>57</v>
      </c>
      <c r="D532" s="17">
        <f>ROUND(E376-0.01,0)+D521</f>
        <v>0</v>
      </c>
      <c r="E532" s="17">
        <f>ROUND(F376-0.005,0)</f>
        <v>0</v>
      </c>
      <c r="F532" s="17"/>
    </row>
    <row r="533" spans="3:6" ht="12.75">
      <c r="C533" s="1" t="s">
        <v>61</v>
      </c>
      <c r="D533" s="17"/>
      <c r="E533" s="17"/>
      <c r="F533" s="17"/>
    </row>
    <row r="534" spans="3:6" ht="12.75">
      <c r="C534" s="1" t="s">
        <v>26</v>
      </c>
      <c r="D534" s="17">
        <f>D530-D532-D533</f>
        <v>0</v>
      </c>
      <c r="E534" s="17">
        <f>E531-E532</f>
        <v>0</v>
      </c>
      <c r="F534" s="17"/>
    </row>
    <row r="535" spans="3:6" ht="12.75">
      <c r="C535" s="1" t="s">
        <v>27</v>
      </c>
      <c r="D535" s="17"/>
      <c r="E535" s="17">
        <f>IF(E526&lt;0,-E526,0)</f>
        <v>0</v>
      </c>
      <c r="F535" s="17"/>
    </row>
    <row r="536" spans="3:6" ht="12.75">
      <c r="C536" s="1" t="s">
        <v>30</v>
      </c>
      <c r="D536" s="17">
        <f>SUM($H$433:H536)</f>
        <v>0</v>
      </c>
      <c r="E536" s="17"/>
      <c r="F536" s="17"/>
    </row>
    <row r="537" spans="3:9" ht="12.75">
      <c r="C537" s="1" t="s">
        <v>58</v>
      </c>
      <c r="D537" s="17">
        <f>D535-D536</f>
        <v>0</v>
      </c>
      <c r="E537" s="17">
        <f>E534-E535</f>
        <v>0</v>
      </c>
      <c r="F537" s="17"/>
      <c r="H537">
        <f>IF(D537&lt;0,0,D537)</f>
        <v>0</v>
      </c>
      <c r="I537">
        <f>IF(E537&lt;0,0,E537)</f>
        <v>0</v>
      </c>
    </row>
    <row r="538" spans="4:6" ht="12.75">
      <c r="D538" s="17"/>
      <c r="E538" s="17"/>
      <c r="F538" s="17"/>
    </row>
    <row r="539" spans="4:6" ht="12.75">
      <c r="D539" s="17"/>
      <c r="E539" s="17"/>
      <c r="F539" s="17"/>
    </row>
    <row r="540" spans="3:6" ht="12.75">
      <c r="C540" s="14" t="s">
        <v>39</v>
      </c>
      <c r="D540" s="20" t="s">
        <v>52</v>
      </c>
      <c r="E540" s="20" t="s">
        <v>53</v>
      </c>
      <c r="F540" s="17"/>
    </row>
    <row r="541" spans="3:6" ht="12.75">
      <c r="C541" s="15" t="s">
        <v>24</v>
      </c>
      <c r="D541" s="17">
        <f>D530+D542</f>
        <v>0</v>
      </c>
      <c r="E541" s="17"/>
      <c r="F541" s="17"/>
    </row>
    <row r="542" spans="3:6" ht="12.75">
      <c r="C542" s="1" t="s">
        <v>25</v>
      </c>
      <c r="D542" s="17">
        <f>ROUND(E148-0.01,0)</f>
        <v>0</v>
      </c>
      <c r="E542" s="17">
        <f>ROUND(F148-0.01,0)</f>
        <v>0</v>
      </c>
      <c r="F542" s="17"/>
    </row>
    <row r="543" spans="3:6" ht="12.75">
      <c r="C543" s="1" t="s">
        <v>57</v>
      </c>
      <c r="D543" s="17">
        <f>ROUND(E397-0.01,0)+D532</f>
        <v>0</v>
      </c>
      <c r="E543" s="17">
        <f>ROUND(F397-0.02,0)</f>
        <v>0</v>
      </c>
      <c r="F543" s="17"/>
    </row>
    <row r="544" spans="3:6" ht="12.75">
      <c r="C544" s="1" t="s">
        <v>61</v>
      </c>
      <c r="D544" s="17"/>
      <c r="E544" s="17"/>
      <c r="F544" s="17"/>
    </row>
    <row r="545" spans="3:6" ht="12.75">
      <c r="C545" s="1" t="s">
        <v>26</v>
      </c>
      <c r="D545" s="17">
        <f>D541-D543-D544</f>
        <v>0</v>
      </c>
      <c r="E545" s="17">
        <f>E542-E543</f>
        <v>0</v>
      </c>
      <c r="F545" s="17"/>
    </row>
    <row r="546" spans="3:6" ht="12.75">
      <c r="C546" s="1" t="s">
        <v>27</v>
      </c>
      <c r="D546" s="17"/>
      <c r="E546" s="17">
        <f>IF(E537&lt;0,-E537,0)</f>
        <v>0</v>
      </c>
      <c r="F546" s="17"/>
    </row>
    <row r="547" spans="3:6" ht="12.75">
      <c r="C547" s="1" t="s">
        <v>30</v>
      </c>
      <c r="D547" s="17">
        <f>SUM($H$433:H547)</f>
        <v>0</v>
      </c>
      <c r="E547" s="17"/>
      <c r="F547" s="17"/>
    </row>
    <row r="548" spans="3:9" ht="12.75">
      <c r="C548" s="1" t="s">
        <v>58</v>
      </c>
      <c r="D548" s="17">
        <f>D546-D547</f>
        <v>0</v>
      </c>
      <c r="E548" s="17">
        <f>E545-E546</f>
        <v>0</v>
      </c>
      <c r="F548" s="17"/>
      <c r="H548">
        <f>IF(D548&lt;0,0,D548)</f>
        <v>0</v>
      </c>
      <c r="I548">
        <f>IF(E548&lt;0,0,E548)</f>
        <v>0</v>
      </c>
    </row>
    <row r="549" spans="4:6" ht="12.75">
      <c r="D549" s="17"/>
      <c r="E549" s="17"/>
      <c r="F549" s="17"/>
    </row>
    <row r="550" spans="4:6" ht="12.75">
      <c r="D550" s="17"/>
      <c r="E550" s="17"/>
      <c r="F550" s="17"/>
    </row>
    <row r="551" spans="3:6" ht="12.75">
      <c r="C551" s="14" t="s">
        <v>40</v>
      </c>
      <c r="D551" s="20" t="s">
        <v>52</v>
      </c>
      <c r="E551" s="20" t="s">
        <v>53</v>
      </c>
      <c r="F551" s="17"/>
    </row>
    <row r="552" spans="3:6" ht="12.75">
      <c r="C552" s="15" t="s">
        <v>24</v>
      </c>
      <c r="D552" s="17">
        <f>D541+D553</f>
        <v>0</v>
      </c>
      <c r="E552" s="17"/>
      <c r="F552" s="17"/>
    </row>
    <row r="553" spans="3:6" ht="12.75">
      <c r="C553" s="1" t="s">
        <v>25</v>
      </c>
      <c r="D553" s="17">
        <f>ROUND(E161-0.01,0)</f>
        <v>0</v>
      </c>
      <c r="E553" s="17">
        <f>ROUND(F161-0.01,0)</f>
        <v>0</v>
      </c>
      <c r="F553" s="17"/>
    </row>
    <row r="554" spans="3:6" ht="12.75">
      <c r="C554" s="1" t="s">
        <v>57</v>
      </c>
      <c r="D554" s="17">
        <f>ROUND(E421-0.01,0)</f>
        <v>0</v>
      </c>
      <c r="E554" s="17">
        <f>ROUND(F418-0.005,0)</f>
        <v>0</v>
      </c>
      <c r="F554" s="17"/>
    </row>
    <row r="555" spans="3:6" ht="12.75">
      <c r="C555" s="1" t="s">
        <v>61</v>
      </c>
      <c r="D555" s="17"/>
      <c r="E555" s="17"/>
      <c r="F555" s="17"/>
    </row>
    <row r="556" spans="3:6" ht="12.75">
      <c r="C556" s="1" t="s">
        <v>26</v>
      </c>
      <c r="D556" s="17">
        <f>D552-D554-D555</f>
        <v>0</v>
      </c>
      <c r="E556" s="17">
        <f>E553-E554</f>
        <v>0</v>
      </c>
      <c r="F556" s="17"/>
    </row>
    <row r="557" spans="3:6" ht="12.75">
      <c r="C557" s="1" t="s">
        <v>27</v>
      </c>
      <c r="D557" s="17"/>
      <c r="E557" s="17">
        <f>IF(E548&lt;0,-E548,0)</f>
        <v>0</v>
      </c>
      <c r="F557" s="17"/>
    </row>
    <row r="558" spans="3:7" ht="12.75">
      <c r="C558" s="1" t="s">
        <v>30</v>
      </c>
      <c r="D558" s="17">
        <f>SUM($H$433:H558)</f>
        <v>0</v>
      </c>
      <c r="F558" s="17"/>
      <c r="G558" s="17"/>
    </row>
    <row r="559" spans="3:9" ht="12.75">
      <c r="C559" s="1" t="s">
        <v>58</v>
      </c>
      <c r="D559" s="17">
        <f>D557-D558</f>
        <v>0</v>
      </c>
      <c r="E559" s="17">
        <f>E556-E557</f>
        <v>0</v>
      </c>
      <c r="F559" s="17"/>
      <c r="G559" s="17"/>
      <c r="H559">
        <f>IF(D559&lt;0,0,D559)</f>
        <v>0</v>
      </c>
      <c r="I559">
        <f>IF(E559&lt;0,0,E559)</f>
        <v>0</v>
      </c>
    </row>
    <row r="560" spans="4:6" ht="12.75">
      <c r="D560" s="17"/>
      <c r="F560" s="17"/>
    </row>
    <row r="561" spans="4:6" ht="12.75">
      <c r="D561" s="17"/>
      <c r="F561" s="17"/>
    </row>
    <row r="562" spans="3:4" ht="12.75">
      <c r="C562" s="16" t="s">
        <v>54</v>
      </c>
      <c r="D562" s="17"/>
    </row>
    <row r="563" spans="3:4" ht="12.75">
      <c r="C563" t="s">
        <v>51</v>
      </c>
      <c r="D563" s="17">
        <f>ROUND(E164,0)</f>
        <v>0</v>
      </c>
    </row>
    <row r="564" spans="3:4" ht="12.75">
      <c r="C564" s="1" t="s">
        <v>50</v>
      </c>
      <c r="D564" s="17"/>
    </row>
    <row r="565" spans="3:4" ht="12.75">
      <c r="C565" t="s">
        <v>41</v>
      </c>
      <c r="D565" s="17">
        <f>D563+D564</f>
        <v>0</v>
      </c>
    </row>
    <row r="566" spans="3:4" ht="12.75">
      <c r="C566" t="s">
        <v>42</v>
      </c>
      <c r="D566" s="17">
        <f>ROUND(E421,0)</f>
        <v>0</v>
      </c>
    </row>
    <row r="567" spans="3:4" ht="12.75">
      <c r="C567" t="s">
        <v>43</v>
      </c>
      <c r="D567" s="17"/>
    </row>
    <row r="568" spans="3:4" ht="12.75">
      <c r="C568" t="s">
        <v>49</v>
      </c>
      <c r="D568" s="17"/>
    </row>
    <row r="569" spans="3:4" ht="12.75">
      <c r="C569" t="s">
        <v>44</v>
      </c>
      <c r="D569" s="17">
        <f>SUM(D566:D568)</f>
        <v>0</v>
      </c>
    </row>
    <row r="570" spans="3:4" ht="12.75">
      <c r="C570" s="1" t="s">
        <v>61</v>
      </c>
      <c r="D570" s="17"/>
    </row>
    <row r="571" spans="3:4" ht="12.75">
      <c r="C571" t="s">
        <v>45</v>
      </c>
      <c r="D571" s="17">
        <f>D565-D569-D570</f>
        <v>0</v>
      </c>
    </row>
    <row r="572" spans="3:4" ht="12.75">
      <c r="C572" t="s">
        <v>46</v>
      </c>
      <c r="D572" s="17"/>
    </row>
    <row r="573" spans="3:4" ht="12.75">
      <c r="C573" t="s">
        <v>47</v>
      </c>
      <c r="D573" s="17">
        <f>SUM(H433:H559)</f>
        <v>0</v>
      </c>
    </row>
    <row r="574" spans="3:6" ht="12.75">
      <c r="C574" t="s">
        <v>48</v>
      </c>
      <c r="D574" s="17">
        <f>D572-D573</f>
        <v>0</v>
      </c>
      <c r="F574" s="17"/>
    </row>
  </sheetData>
  <printOptions gridLines="1" horizontalCentered="1"/>
  <pageMargins left="0.5905511811023623" right="0.3937007874015748" top="0.7086614173228347" bottom="0.7086614173228347" header="0" footer="0.5118110236220472"/>
  <pageSetup fitToHeight="0" horizontalDpi="300" verticalDpi="300" orientation="landscape" paperSize="122" scale="85" r:id="rId1"/>
  <headerFooter alignWithMargins="0">
    <oddFooter>&amp;RFolio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Bargo,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2014-06-12T16:55:59Z</cp:lastPrinted>
  <dcterms:created xsi:type="dcterms:W3CDTF">2008-05-01T17:51:40Z</dcterms:created>
  <dcterms:modified xsi:type="dcterms:W3CDTF">2020-02-04T05:08:04Z</dcterms:modified>
  <cp:category/>
  <cp:version/>
  <cp:contentType/>
  <cp:contentStatus/>
</cp:coreProperties>
</file>