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'ContabilidadProfesionistas'!$A$1:$I$377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<sst xmlns="http://schemas.openxmlformats.org/spreadsheetml/2006/main" count="441" uniqueCount="79">
  <si>
    <t>Nombre</t>
  </si>
  <si>
    <t>INGRESOS:</t>
  </si>
  <si>
    <t>Enero:</t>
  </si>
  <si>
    <t>#</t>
  </si>
  <si>
    <t>Fecha</t>
  </si>
  <si>
    <t>Cliente</t>
  </si>
  <si>
    <t xml:space="preserve">Monto  </t>
  </si>
  <si>
    <t xml:space="preserve">Iva   </t>
  </si>
  <si>
    <t>ISR retenido</t>
  </si>
  <si>
    <t>Iva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</si>
  <si>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</si>
  <si>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</si>
  <si>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</si>
  <si>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</si>
  <si>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</si>
  <si>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</si>
  <si>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</si>
  <si>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</si>
  <si>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</si>
  <si>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</si>
  <si>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</si>
  <si>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</si>
  <si>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</si>
  <si>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</si>
  <si>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</si>
  <si>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</si>
  <si>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</si>
  <si>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Factura</t>
  </si>
  <si>
    <t>Diciembre:</t>
  </si>
  <si>
    <t>Resumen enero:</t>
  </si>
  <si>
    <t>Ingresos totales</t>
  </si>
  <si>
    <t>Ingresos / Iva trasladado</t>
  </si>
  <si>
    <t>Deducciones / Iva retenido</t>
  </si>
  <si>
    <t>Deducción de inversiones / Iva acreditable</t>
  </si>
  <si>
    <t>Base del ISR / Saldo a cargo (a favor) del periodo</t>
  </si>
  <si>
    <t>ISR del periodo / Saldo a favor de periodos anteriores</t>
  </si>
  <si>
    <t>Retenciones de ISR / Saldo a cargo (a favor) de IVA</t>
  </si>
  <si>
    <t>Pagos provisionales de ISR</t>
  </si>
  <si>
    <t>Cantidad a pagar (saldo a favor) del periodo</t>
  </si>
  <si>
    <t>Resumen febrero:</t>
  </si>
  <si>
    <t>Pagos provisionales de ISR anteriores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</si>
  <si>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</si>
  <si>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</si>
  <si>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</si>
  <si>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</si>
  <si>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</si>
  <si>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</si>
  <si>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</si>
  <si>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</si>
  <si>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</si>
  <si>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</si>
  <si>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</si>
  <si>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</si>
  <si>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</si>
  <si>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</si>
  <si>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</si>
  <si>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</si>
  <si>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</si>
  <si>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</si>
  <si>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IVA:</t>
  </si>
  <si>
    <t>Real:</t>
  </si>
  <si>
    <t>Pagos prov.</t>
  </si>
  <si>
    <t>Iva trasladado</t>
  </si>
  <si>
    <t>Neto</t>
  </si>
  <si>
    <t>Iva acreditable</t>
  </si>
  <si>
    <t>Saldo a favor del ejercicio anterior</t>
  </si>
  <si>
    <t>A cargo (a favor)</t>
  </si>
  <si>
    <t>Neto a cargo (a favor)</t>
  </si>
  <si>
    <t>Persona física profesionista</t>
  </si>
  <si>
    <t>Deducciones personales</t>
  </si>
  <si>
    <t>Utilidad en venta de activos fijos</t>
  </si>
  <si>
    <t>Ingresos anuales</t>
  </si>
  <si>
    <t>ISR</t>
  </si>
  <si>
    <t>IVA</t>
  </si>
  <si>
    <t>Retenciones de ISR</t>
  </si>
  <si>
    <t>Resumen anual ISR:</t>
  </si>
  <si>
    <t>Ingresos al 16%</t>
  </si>
  <si>
    <t>Contabilidad del año 2015</t>
  </si>
  <si>
    <t>RFC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</si>
</sst>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43.7109375" style="0" customWidth="1"/>
    <col min="4" max="4" width="12.28125" style="0" customWidth="1"/>
    <col min="8" max="8" width="12.28125" style="0" customWidth="1"/>
    <col min="9" max="9" width="30.7109375" style="0" customWidth="1"/>
  </cols>
  <sheetData>
    <row r="1" spans="1:9" ht="12.75">
      <c r="A1" s="5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68</v>
      </c>
      <c r="B2" s="4"/>
      <c r="C2" s="4"/>
      <c r="D2" s="4"/>
      <c r="E2" s="4"/>
      <c r="F2" s="4"/>
      <c r="G2" s="4"/>
      <c r="H2" s="4"/>
      <c r="I2" s="4"/>
    </row>
    <row r="3" spans="1:9" ht="12.75">
      <c r="A3" s="5" t="s">
        <v>77</v>
      </c>
      <c r="B3" s="4"/>
      <c r="C3" s="4"/>
      <c r="D3" s="4"/>
      <c r="E3" s="4"/>
      <c r="F3" s="4"/>
      <c r="G3" s="4"/>
      <c r="H3" s="4"/>
      <c r="I3" s="4"/>
    </row>
    <row r="4" spans="1:7" ht="12.75">
      <c r="A4" s="5"/>
      <c r="B4" s="4"/>
      <c r="C4" s="4"/>
      <c r="D4" s="4"/>
      <c r="E4" s="4"/>
      <c r="F4" s="4"/>
      <c r="G4" s="4"/>
    </row>
    <row r="6" ht="12.75">
      <c r="A6" s="13" t="s">
        <v>1</v>
      </c>
    </row>
    <row r="8" ht="12.75">
      <c r="A8" s="11" t="s">
        <v>2</v>
      </c>
    </row>
    <row r="9" spans="1:9" ht="12.75">
      <c r="A9" s="7" t="s">
        <v>3</v>
      </c>
      <c r="B9" s="7" t="s">
        <v>4</v>
      </c>
      <c r="C9" s="7" t="s">
        <v>5</v>
      </c>
      <c r="D9" s="9" t="s">
        <v>6</v>
      </c>
      <c r="E9" s="9" t="s">
        <v>7</v>
      </c>
      <c r="F9" t="s">
        <v>8</v>
      </c>
      <c r="G9" s="9" t="s">
        <v>9</v>
      </c>
      <c r="H9" s="9" t="s">
        <v>10</v>
      </c>
      <c r="I9" s="7" t="s">
        <v>11</v>
      </c>
    </row>
    <row r="10" spans="1:8" ht="12.75">
      <c r="A10" s="2">
        <v>1</v>
      </c>
      <c r="B10" s="8"/>
      <c r="C10" s="10"/>
      <c r="E10">
        <f>ROUND(D10*0.16,2)</f>
        <v>0</v>
      </c>
      <c r="F10">
        <f>ROUND(D10*0.1,2)</f>
        <v>0</v>
      </c>
      <c r="G10">
        <f>ROUND(E10/3*2,2)</f>
        <v>0</v>
      </c>
      <c r="H10" s="3">
        <f>D10+E10-F10-G10</f>
        <v>0</v>
      </c>
    </row>
    <row r="11" spans="1:8" ht="12.75">
      <c r="A11" s="2">
        <f>1+A10</f>
        <v>2</v>
      </c>
      <c r="B11" s="8"/>
      <c r="C11" s="10"/>
      <c r="E11">
        <f>ROUND(D11*0.16,2)</f>
        <v>0</v>
      </c>
      <c r="F11">
        <f>ROUND(D11*0.1,2)</f>
        <v>0</v>
      </c>
      <c r="G11">
        <f>ROUND(E11/3*2,2)</f>
        <v>0</v>
      </c>
      <c r="H11" s="3">
        <f>D11+E11-F11-G11</f>
        <v>0</v>
      </c>
    </row>
    <row r="12" spans="3:8" ht="12.75">
      <c r="C12" t="s">
        <v>12</v>
      </c>
      <c r="D12">
        <f>SUM(D10:D11)</f>
        <v>0</v>
      </c>
      <c r="E12">
        <f>SUM(E10:E11)</f>
        <v>0</v>
      </c>
      <c r="F12">
        <f>SUM(F10:F11)</f>
        <v>0</v>
      </c>
      <c r="G12">
        <f>SUM(G10:G11)</f>
        <v>0</v>
      </c>
      <c r="H12">
        <f>SUM(H10:H11)</f>
        <v>0</v>
      </c>
    </row>
    <row r="15" ht="12.75">
      <c r="A15" s="11" t="s">
        <v>13</v>
      </c>
    </row>
    <row r="16" spans="1:9" ht="12.75">
      <c r="A16" s="7" t="s">
        <v>3</v>
      </c>
      <c r="B16" s="7" t="s">
        <v>4</v>
      </c>
      <c r="C16" s="7" t="s">
        <v>5</v>
      </c>
      <c r="D16" s="9" t="s">
        <v>6</v>
      </c>
      <c r="E16" s="9" t="s">
        <v>7</v>
      </c>
      <c r="F16" t="s">
        <v>8</v>
      </c>
      <c r="G16" s="9" t="s">
        <v>9</v>
      </c>
      <c r="H16" s="9" t="s">
        <v>10</v>
      </c>
      <c r="I16" s="7" t="s">
        <v>11</v>
      </c>
    </row>
    <row r="17" spans="1:8" ht="12.75">
      <c r="A17" s="2">
        <f>1+A11</f>
        <v>3</v>
      </c>
      <c r="B17" s="8"/>
      <c r="C17" s="10"/>
      <c r="E17">
        <f>ROUND(D17*0.16,2)</f>
        <v>0</v>
      </c>
      <c r="F17">
        <f>ROUND(D17*0.1,2)</f>
        <v>0</v>
      </c>
      <c r="G17">
        <f>ROUND(E17/3*2,2)</f>
        <v>0</v>
      </c>
      <c r="H17" s="3">
        <f>D17+E17-F17-G17</f>
        <v>0</v>
      </c>
    </row>
    <row r="18" spans="1:8" ht="12.75">
      <c r="A18" s="2">
        <f>1+A17</f>
        <v>4</v>
      </c>
      <c r="B18" s="8"/>
      <c r="C18" s="10"/>
      <c r="E18">
        <f>ROUND(D18*0.16,2)</f>
        <v>0</v>
      </c>
      <c r="F18">
        <f>ROUND(D18*0.1,2)</f>
        <v>0</v>
      </c>
      <c r="G18">
        <f>ROUND(E18/3*2,2)</f>
        <v>0</v>
      </c>
      <c r="H18" s="3">
        <f>D18+E18-F18-G18</f>
        <v>0</v>
      </c>
    </row>
    <row r="19" spans="3:8" ht="12.75">
      <c r="C19" t="s">
        <v>12</v>
      </c>
      <c r="D19">
        <f>SUM(D17:D18)</f>
        <v>0</v>
      </c>
      <c r="E19">
        <f>SUM(E17:E18)</f>
        <v>0</v>
      </c>
      <c r="F19">
        <f>SUM(F17:F18)</f>
        <v>0</v>
      </c>
      <c r="G19">
        <f>SUM(G17:G18)</f>
        <v>0</v>
      </c>
      <c r="H19">
        <f>SUM(H17:H18)</f>
        <v>0</v>
      </c>
    </row>
    <row r="22" ht="12.75">
      <c r="A22" s="11" t="s">
        <v>14</v>
      </c>
    </row>
    <row r="23" spans="1:9" ht="12.75">
      <c r="A23" s="7" t="s">
        <v>3</v>
      </c>
      <c r="B23" s="7" t="s">
        <v>4</v>
      </c>
      <c r="C23" s="7" t="s">
        <v>5</v>
      </c>
      <c r="D23" s="9" t="s">
        <v>6</v>
      </c>
      <c r="E23" s="9" t="s">
        <v>7</v>
      </c>
      <c r="F23" t="s">
        <v>8</v>
      </c>
      <c r="G23" s="9" t="s">
        <v>9</v>
      </c>
      <c r="H23" s="9" t="s">
        <v>10</v>
      </c>
      <c r="I23" s="7" t="s">
        <v>11</v>
      </c>
    </row>
    <row r="24" spans="1:8" ht="12.75">
      <c r="A24" s="2">
        <f>1+A18</f>
        <v>5</v>
      </c>
      <c r="B24" s="8"/>
      <c r="C24" s="10"/>
      <c r="E24">
        <f>ROUND(D24*0.16,2)</f>
        <v>0</v>
      </c>
      <c r="F24">
        <f>ROUND(D24*0.1,2)</f>
        <v>0</v>
      </c>
      <c r="G24">
        <f>ROUND(E24/3*2,2)</f>
        <v>0</v>
      </c>
      <c r="H24" s="3">
        <f>D24+E24-F24-G24</f>
        <v>0</v>
      </c>
    </row>
    <row r="25" spans="1:8" ht="12.75">
      <c r="A25" s="2">
        <f>1+A24</f>
        <v>6</v>
      </c>
      <c r="B25" s="8"/>
      <c r="C25" s="10"/>
      <c r="E25">
        <f>ROUND(D25*0.16,2)</f>
        <v>0</v>
      </c>
      <c r="F25">
        <f>ROUND(D25*0.1,2)</f>
        <v>0</v>
      </c>
      <c r="G25">
        <f>ROUND(E25/3*2,2)</f>
        <v>0</v>
      </c>
      <c r="H25" s="3">
        <f>D25+E25-F25-G25</f>
        <v>0</v>
      </c>
    </row>
    <row r="26" spans="3:8" ht="12.75">
      <c r="C26" t="s">
        <v>12</v>
      </c>
      <c r="D26">
        <f>SUM(D24:D25)</f>
        <v>0</v>
      </c>
      <c r="E26">
        <f>SUM(E24:E25)</f>
        <v>0</v>
      </c>
      <c r="F26">
        <f>SUM(F24:F25)</f>
        <v>0</v>
      </c>
      <c r="G26">
        <f>SUM(G24:G25)</f>
        <v>0</v>
      </c>
      <c r="H26">
        <f>SUM(H24:H25)</f>
        <v>0</v>
      </c>
    </row>
    <row r="29" ht="12.75">
      <c r="A29" s="11" t="s">
        <v>15</v>
      </c>
    </row>
    <row r="30" spans="1:9" ht="12.75">
      <c r="A30" s="7" t="s">
        <v>3</v>
      </c>
      <c r="B30" s="7" t="s">
        <v>4</v>
      </c>
      <c r="C30" s="7" t="s">
        <v>5</v>
      </c>
      <c r="D30" s="9" t="s">
        <v>6</v>
      </c>
      <c r="E30" s="9" t="s">
        <v>7</v>
      </c>
      <c r="F30" t="s">
        <v>8</v>
      </c>
      <c r="G30" s="9" t="s">
        <v>9</v>
      </c>
      <c r="H30" s="9" t="s">
        <v>10</v>
      </c>
      <c r="I30" s="7" t="s">
        <v>11</v>
      </c>
    </row>
    <row r="31" spans="1:8" ht="12.75">
      <c r="A31" s="2">
        <f>1+A25</f>
        <v>7</v>
      </c>
      <c r="B31" s="8"/>
      <c r="C31" s="10"/>
      <c r="E31">
        <f>ROUND(D31*0.16,2)</f>
        <v>0</v>
      </c>
      <c r="F31">
        <f>ROUND(D31*0.1,2)</f>
        <v>0</v>
      </c>
      <c r="G31">
        <f>ROUND(E31/3*2,2)</f>
        <v>0</v>
      </c>
      <c r="H31" s="3">
        <f>D31+E31-F31-G31</f>
        <v>0</v>
      </c>
    </row>
    <row r="32" spans="1:8" ht="12.75">
      <c r="A32" s="2">
        <f>1+A31</f>
        <v>8</v>
      </c>
      <c r="B32" s="8"/>
      <c r="C32" s="10"/>
      <c r="E32">
        <f>ROUND(D32*0.16,2)</f>
        <v>0</v>
      </c>
      <c r="F32">
        <f>ROUND(D32*0.1,2)</f>
        <v>0</v>
      </c>
      <c r="G32">
        <f>ROUND(E32/3*2,2)</f>
        <v>0</v>
      </c>
      <c r="H32" s="3">
        <f>D32+E32-F32-G32</f>
        <v>0</v>
      </c>
    </row>
    <row r="33" spans="3:8" ht="12.75">
      <c r="C33" t="s">
        <v>12</v>
      </c>
      <c r="D33">
        <f>SUM(D31:D32)</f>
        <v>0</v>
      </c>
      <c r="E33">
        <f>SUM(E31:E32)</f>
        <v>0</v>
      </c>
      <c r="F33">
        <f>SUM(F31:F32)</f>
        <v>0</v>
      </c>
      <c r="G33">
        <f>SUM(G31:G32)</f>
        <v>0</v>
      </c>
      <c r="H33">
        <f>SUM(H31:H32)</f>
        <v>0</v>
      </c>
    </row>
    <row r="36" ht="12.75">
      <c r="A36" s="11" t="s">
        <v>16</v>
      </c>
    </row>
    <row r="37" spans="1:9" ht="12.75">
      <c r="A37" s="7" t="s">
        <v>3</v>
      </c>
      <c r="B37" s="7" t="s">
        <v>4</v>
      </c>
      <c r="C37" s="7" t="s">
        <v>5</v>
      </c>
      <c r="D37" s="9" t="s">
        <v>6</v>
      </c>
      <c r="E37" s="9" t="s">
        <v>7</v>
      </c>
      <c r="F37" t="s">
        <v>8</v>
      </c>
      <c r="G37" s="9" t="s">
        <v>9</v>
      </c>
      <c r="H37" s="9" t="s">
        <v>10</v>
      </c>
      <c r="I37" s="7" t="s">
        <v>11</v>
      </c>
    </row>
    <row r="38" spans="1:8" ht="12.75">
      <c r="A38" s="2">
        <f>1+A32</f>
        <v>9</v>
      </c>
      <c r="B38" s="8"/>
      <c r="C38" s="10"/>
      <c r="E38">
        <f>ROUND(D38*0.16,2)</f>
        <v>0</v>
      </c>
      <c r="F38">
        <f>ROUND(D38*0.1,2)</f>
        <v>0</v>
      </c>
      <c r="G38">
        <f>ROUND(E38/3*2,2)</f>
        <v>0</v>
      </c>
      <c r="H38" s="3">
        <f>D38+E38-F38-G38</f>
        <v>0</v>
      </c>
    </row>
    <row r="39" spans="1:8" ht="12.75">
      <c r="A39" s="2">
        <f>1+A38</f>
        <v>10</v>
      </c>
      <c r="B39" s="8"/>
      <c r="C39" s="10"/>
      <c r="E39">
        <f>ROUND(D39*0.16,2)</f>
        <v>0</v>
      </c>
      <c r="F39">
        <f>ROUND(D39*0.1,2)</f>
        <v>0</v>
      </c>
      <c r="G39">
        <f>ROUND(E39/3*2,2)</f>
        <v>0</v>
      </c>
      <c r="H39" s="3">
        <f>D39+E39-F39-G39</f>
        <v>0</v>
      </c>
    </row>
    <row r="40" spans="3:8" ht="12.75">
      <c r="C40" t="s">
        <v>12</v>
      </c>
      <c r="D40">
        <f>SUM(D38:D39)</f>
        <v>0</v>
      </c>
      <c r="E40">
        <f>SUM(E38:E39)</f>
        <v>0</v>
      </c>
      <c r="F40">
        <f>SUM(F38:F39)</f>
        <v>0</v>
      </c>
      <c r="G40">
        <f>SUM(G38:G39)</f>
        <v>0</v>
      </c>
      <c r="H40">
        <f>SUM(H38:H39)</f>
        <v>0</v>
      </c>
    </row>
    <row r="43" ht="12.75">
      <c r="A43" s="11" t="s">
        <v>17</v>
      </c>
    </row>
    <row r="44" spans="1:9" ht="12.75">
      <c r="A44" s="7" t="s">
        <v>3</v>
      </c>
      <c r="B44" s="7" t="s">
        <v>4</v>
      </c>
      <c r="C44" s="7" t="s">
        <v>5</v>
      </c>
      <c r="D44" s="9" t="s">
        <v>6</v>
      </c>
      <c r="E44" s="9" t="s">
        <v>7</v>
      </c>
      <c r="F44" t="s">
        <v>8</v>
      </c>
      <c r="G44" s="9" t="s">
        <v>9</v>
      </c>
      <c r="H44" s="9" t="s">
        <v>10</v>
      </c>
      <c r="I44" s="7" t="s">
        <v>11</v>
      </c>
    </row>
    <row r="45" spans="1:8" ht="12.75">
      <c r="A45" s="2">
        <f>1+A39</f>
        <v>11</v>
      </c>
      <c r="B45" s="8"/>
      <c r="C45" s="10"/>
      <c r="E45">
        <f>ROUND(D45*0.16,2)</f>
        <v>0</v>
      </c>
      <c r="F45">
        <f>ROUND(D45*0.1,2)</f>
        <v>0</v>
      </c>
      <c r="G45">
        <f>ROUND(E45/3*2,2)</f>
        <v>0</v>
      </c>
      <c r="H45" s="3">
        <f>D45+E45-F45-G45</f>
        <v>0</v>
      </c>
    </row>
    <row r="46" spans="1:8" ht="12.75">
      <c r="A46" s="2">
        <f>1+A45</f>
        <v>12</v>
      </c>
      <c r="B46" s="8"/>
      <c r="C46" s="10"/>
      <c r="E46">
        <f>ROUND(D46*0.16,2)</f>
        <v>0</v>
      </c>
      <c r="F46">
        <f>ROUND(D46*0.1,2)</f>
        <v>0</v>
      </c>
      <c r="G46">
        <f>ROUND(E46/3*2,2)</f>
        <v>0</v>
      </c>
      <c r="H46" s="3">
        <f>D46+E46-F46-G46</f>
        <v>0</v>
      </c>
    </row>
    <row r="47" spans="3:8" ht="12.75">
      <c r="C47" t="s">
        <v>12</v>
      </c>
      <c r="D47">
        <f>SUM(D45:D46)</f>
        <v>0</v>
      </c>
      <c r="E47">
        <f>SUM(E45:E46)</f>
        <v>0</v>
      </c>
      <c r="F47">
        <f>SUM(F45:F46)</f>
        <v>0</v>
      </c>
      <c r="G47">
        <f>SUM(G45:G46)</f>
        <v>0</v>
      </c>
      <c r="H47">
        <f>SUM(H45:H46)</f>
        <v>0</v>
      </c>
    </row>
    <row r="50" ht="12.75">
      <c r="A50" s="11" t="s">
        <v>18</v>
      </c>
    </row>
    <row r="51" spans="1:9" ht="12.75">
      <c r="A51" s="7" t="s">
        <v>3</v>
      </c>
      <c r="B51" s="7" t="s">
        <v>4</v>
      </c>
      <c r="C51" s="7" t="s">
        <v>5</v>
      </c>
      <c r="D51" s="9" t="s">
        <v>6</v>
      </c>
      <c r="E51" s="9" t="s">
        <v>7</v>
      </c>
      <c r="F51" t="s">
        <v>8</v>
      </c>
      <c r="G51" s="9" t="s">
        <v>9</v>
      </c>
      <c r="H51" s="9" t="s">
        <v>10</v>
      </c>
      <c r="I51" s="7" t="s">
        <v>11</v>
      </c>
    </row>
    <row r="52" spans="1:8" ht="12.75">
      <c r="A52" s="2">
        <f>1+A46</f>
        <v>13</v>
      </c>
      <c r="B52" s="8"/>
      <c r="C52" s="10"/>
      <c r="E52">
        <f>ROUND(D52*0.16,2)</f>
        <v>0</v>
      </c>
      <c r="F52">
        <f>ROUND(D52*0.1,2)</f>
        <v>0</v>
      </c>
      <c r="G52">
        <f>ROUND(E52/3*2,2)</f>
        <v>0</v>
      </c>
      <c r="H52" s="3">
        <f>D52+E52-F52-G52</f>
        <v>0</v>
      </c>
    </row>
    <row r="53" spans="1:8" ht="12.75">
      <c r="A53" s="2">
        <f>1+A52</f>
        <v>14</v>
      </c>
      <c r="B53" s="8"/>
      <c r="C53" s="10"/>
      <c r="E53">
        <f>ROUND(D53*0.16,2)</f>
        <v>0</v>
      </c>
      <c r="F53">
        <f>ROUND(D53*0.1,2)</f>
        <v>0</v>
      </c>
      <c r="G53">
        <f>ROUND(E53/3*2,2)</f>
        <v>0</v>
      </c>
      <c r="H53" s="3">
        <f>D53+E53-F53-G53</f>
        <v>0</v>
      </c>
    </row>
    <row r="54" spans="3:8" ht="12.75">
      <c r="C54" t="s">
        <v>12</v>
      </c>
      <c r="D54">
        <f>SUM(D52:D53)</f>
        <v>0</v>
      </c>
      <c r="E54">
        <f>SUM(E52:E53)</f>
        <v>0</v>
      </c>
      <c r="F54">
        <f>SUM(F52:F53)</f>
        <v>0</v>
      </c>
      <c r="G54">
        <f>SUM(G52:G53)</f>
        <v>0</v>
      </c>
      <c r="H54">
        <f>SUM(H52:H53)</f>
        <v>0</v>
      </c>
    </row>
    <row r="57" ht="12.75">
      <c r="A57" s="11" t="s">
        <v>19</v>
      </c>
    </row>
    <row r="58" spans="1:9" ht="12.75">
      <c r="A58" s="7" t="s">
        <v>3</v>
      </c>
      <c r="B58" s="7" t="s">
        <v>4</v>
      </c>
      <c r="C58" s="7" t="s">
        <v>5</v>
      </c>
      <c r="D58" s="9" t="s">
        <v>6</v>
      </c>
      <c r="E58" s="9" t="s">
        <v>7</v>
      </c>
      <c r="F58" t="s">
        <v>8</v>
      </c>
      <c r="G58" s="9" t="s">
        <v>9</v>
      </c>
      <c r="H58" s="9" t="s">
        <v>10</v>
      </c>
      <c r="I58" s="7" t="s">
        <v>11</v>
      </c>
    </row>
    <row r="59" spans="1:8" ht="12.75">
      <c r="A59" s="2">
        <f>1+A53</f>
        <v>15</v>
      </c>
      <c r="B59" s="8"/>
      <c r="C59" s="10"/>
      <c r="E59">
        <f>ROUND(D59*0.16,2)</f>
        <v>0</v>
      </c>
      <c r="F59">
        <f>ROUND(D59*0.1,2)</f>
        <v>0</v>
      </c>
      <c r="G59">
        <f>ROUND(E59/3*2,2)</f>
        <v>0</v>
      </c>
      <c r="H59" s="3">
        <f>D59+E59-F59-G59</f>
        <v>0</v>
      </c>
    </row>
    <row r="60" spans="1:8" ht="12.75">
      <c r="A60" s="2">
        <f>1+A59</f>
        <v>16</v>
      </c>
      <c r="B60" s="8"/>
      <c r="C60" s="10"/>
      <c r="E60">
        <f>ROUND(D60*0.16,2)</f>
        <v>0</v>
      </c>
      <c r="F60">
        <f>ROUND(D60*0.1,2)</f>
        <v>0</v>
      </c>
      <c r="G60">
        <f>ROUND(E60/3*2,2)</f>
        <v>0</v>
      </c>
      <c r="H60" s="3">
        <f>D60+E60-F60-G60</f>
        <v>0</v>
      </c>
    </row>
    <row r="61" spans="3:8" ht="12.75">
      <c r="C61" t="s">
        <v>12</v>
      </c>
      <c r="D61">
        <f>SUM(D59:D60)</f>
        <v>0</v>
      </c>
      <c r="E61">
        <f>SUM(E59:E60)</f>
        <v>0</v>
      </c>
      <c r="F61">
        <f>SUM(F59:F60)</f>
        <v>0</v>
      </c>
      <c r="G61">
        <f>SUM(G59:G60)</f>
        <v>0</v>
      </c>
      <c r="H61">
        <f>SUM(H59:H60)</f>
        <v>0</v>
      </c>
    </row>
    <row r="64" ht="12.75">
      <c r="A64" s="11" t="s">
        <v>20</v>
      </c>
    </row>
    <row r="65" spans="1:9" ht="12.75">
      <c r="A65" s="7" t="s">
        <v>3</v>
      </c>
      <c r="B65" s="7" t="s">
        <v>4</v>
      </c>
      <c r="C65" s="7" t="s">
        <v>5</v>
      </c>
      <c r="D65" s="9" t="s">
        <v>6</v>
      </c>
      <c r="E65" s="9" t="s">
        <v>7</v>
      </c>
      <c r="F65" t="s">
        <v>8</v>
      </c>
      <c r="G65" s="9" t="s">
        <v>9</v>
      </c>
      <c r="H65" s="9" t="s">
        <v>10</v>
      </c>
      <c r="I65" s="7" t="s">
        <v>11</v>
      </c>
    </row>
    <row r="66" spans="1:8" ht="12.75">
      <c r="A66" s="2">
        <f>1+A60</f>
        <v>17</v>
      </c>
      <c r="B66" s="8"/>
      <c r="C66" s="10"/>
      <c r="E66">
        <f>ROUND(D66*0.16,2)</f>
        <v>0</v>
      </c>
      <c r="F66">
        <f>ROUND(D66*0.1,2)</f>
        <v>0</v>
      </c>
      <c r="G66">
        <f>ROUND(E66/3*2,2)</f>
        <v>0</v>
      </c>
      <c r="H66" s="3">
        <f>D66+E66-F66-G66</f>
        <v>0</v>
      </c>
    </row>
    <row r="67" spans="1:8" ht="12.75">
      <c r="A67" s="2">
        <f>1+A66</f>
        <v>18</v>
      </c>
      <c r="B67" s="8"/>
      <c r="C67" s="10"/>
      <c r="E67">
        <f>ROUND(D67*0.16,2)</f>
        <v>0</v>
      </c>
      <c r="F67">
        <f>ROUND(D67*0.1,2)</f>
        <v>0</v>
      </c>
      <c r="G67">
        <f>ROUND(E67/3*2,2)</f>
        <v>0</v>
      </c>
      <c r="H67" s="3">
        <f>D67+E67-F67-G67</f>
        <v>0</v>
      </c>
    </row>
    <row r="68" spans="3:8" ht="12.75">
      <c r="C68" t="s">
        <v>12</v>
      </c>
      <c r="D68">
        <f>SUM(D66:D67)</f>
        <v>0</v>
      </c>
      <c r="E68">
        <f>SUM(E66:E67)</f>
        <v>0</v>
      </c>
      <c r="F68">
        <f>SUM(F66:F67)</f>
        <v>0</v>
      </c>
      <c r="G68">
        <f>SUM(G66:G67)</f>
        <v>0</v>
      </c>
      <c r="H68">
        <f>SUM(H66:H67)</f>
        <v>0</v>
      </c>
    </row>
    <row r="71" ht="12.75">
      <c r="A71" s="11" t="s">
        <v>21</v>
      </c>
    </row>
    <row r="72" spans="1:9" ht="12.75">
      <c r="A72" s="7" t="s">
        <v>3</v>
      </c>
      <c r="B72" s="7" t="s">
        <v>4</v>
      </c>
      <c r="C72" s="7" t="s">
        <v>5</v>
      </c>
      <c r="D72" s="9" t="s">
        <v>6</v>
      </c>
      <c r="E72" s="9" t="s">
        <v>7</v>
      </c>
      <c r="F72" t="s">
        <v>8</v>
      </c>
      <c r="G72" s="9" t="s">
        <v>9</v>
      </c>
      <c r="H72" s="9" t="s">
        <v>10</v>
      </c>
      <c r="I72" s="7" t="s">
        <v>11</v>
      </c>
    </row>
    <row r="73" spans="1:8" ht="12.75">
      <c r="A73" s="2">
        <f>1+A67</f>
        <v>19</v>
      </c>
      <c r="B73" s="8"/>
      <c r="C73" s="10"/>
      <c r="E73">
        <f>ROUND(D73*0.16,2)</f>
        <v>0</v>
      </c>
      <c r="F73">
        <f>ROUND(D73*0.1,2)</f>
        <v>0</v>
      </c>
      <c r="G73">
        <f>ROUND(E73/3*2,2)</f>
        <v>0</v>
      </c>
      <c r="H73" s="3">
        <f>D73+E73-F73-G73</f>
        <v>0</v>
      </c>
    </row>
    <row r="74" spans="1:8" ht="12.75">
      <c r="A74" s="2">
        <f>1+A73</f>
        <v>20</v>
      </c>
      <c r="B74" s="8"/>
      <c r="C74" s="10"/>
      <c r="E74">
        <f>ROUND(D74*0.16,2)</f>
        <v>0</v>
      </c>
      <c r="F74">
        <f>ROUND(D74*0.1,2)</f>
        <v>0</v>
      </c>
      <c r="G74">
        <f>ROUND(E74/3*2,2)</f>
        <v>0</v>
      </c>
      <c r="H74" s="3">
        <f>D74+E74-F74-G74</f>
        <v>0</v>
      </c>
    </row>
    <row r="75" spans="3:8" ht="12.75">
      <c r="C75" t="s">
        <v>12</v>
      </c>
      <c r="D75">
        <f>SUM(D73:D74)</f>
        <v>0</v>
      </c>
      <c r="E75">
        <f>SUM(E73:E74)</f>
        <v>0</v>
      </c>
      <c r="F75">
        <f>SUM(F73:F74)</f>
        <v>0</v>
      </c>
      <c r="G75">
        <f>SUM(G73:G74)</f>
        <v>0</v>
      </c>
      <c r="H75">
        <f>SUM(H73:H74)</f>
        <v>0</v>
      </c>
    </row>
    <row r="78" ht="12.75">
      <c r="A78" s="6" t="s">
        <v>22</v>
      </c>
    </row>
    <row r="79" spans="1:9" ht="12.75">
      <c r="A79" s="7" t="s">
        <v>3</v>
      </c>
      <c r="B79" s="7" t="s">
        <v>4</v>
      </c>
      <c r="C79" s="7" t="s">
        <v>5</v>
      </c>
      <c r="D79" s="9" t="s">
        <v>6</v>
      </c>
      <c r="E79" s="9" t="s">
        <v>7</v>
      </c>
      <c r="F79" t="s">
        <v>8</v>
      </c>
      <c r="G79" s="9" t="s">
        <v>9</v>
      </c>
      <c r="H79" s="9" t="s">
        <v>10</v>
      </c>
      <c r="I79" s="7" t="s">
        <v>11</v>
      </c>
    </row>
    <row r="80" spans="1:8" ht="12.75">
      <c r="A80" s="2">
        <f>1+A74</f>
        <v>21</v>
      </c>
      <c r="B80" s="8"/>
      <c r="C80" s="10"/>
      <c r="E80">
        <f>ROUND(D80*0.16,2)</f>
        <v>0</v>
      </c>
      <c r="F80">
        <f>ROUND(D80*0.1,2)</f>
        <v>0</v>
      </c>
      <c r="G80">
        <f>ROUND(E80/3*2,2)</f>
        <v>0</v>
      </c>
      <c r="H80" s="3">
        <f>D80+E80-F80-G80</f>
        <v>0</v>
      </c>
    </row>
    <row r="81" spans="1:8" ht="12.75">
      <c r="A81" s="2">
        <f>1+A80</f>
        <v>22</v>
      </c>
      <c r="B81" s="8"/>
      <c r="C81" s="10"/>
      <c r="E81">
        <f>ROUND(D81*0.16,2)</f>
        <v>0</v>
      </c>
      <c r="F81">
        <f>ROUND(D81*0.1,2)</f>
        <v>0</v>
      </c>
      <c r="G81">
        <f>ROUND(E81/3*2,2)</f>
        <v>0</v>
      </c>
      <c r="H81" s="3">
        <f>D81+E81-F81-G81</f>
        <v>0</v>
      </c>
    </row>
    <row r="82" spans="3:8" ht="12.75">
      <c r="C82" t="s">
        <v>12</v>
      </c>
      <c r="D82">
        <f>SUM(D80:D81)</f>
        <v>0</v>
      </c>
      <c r="E82">
        <f>SUM(E80:E81)</f>
        <v>0</v>
      </c>
      <c r="F82">
        <f>SUM(F80:F81)</f>
        <v>0</v>
      </c>
      <c r="G82">
        <f>SUM(G80:G81)</f>
        <v>0</v>
      </c>
      <c r="H82">
        <f>SUM(H80:H81)</f>
        <v>0</v>
      </c>
    </row>
    <row r="85" ht="12.75">
      <c r="A85" s="11" t="s">
        <v>23</v>
      </c>
    </row>
    <row r="86" spans="1:9" ht="12.75">
      <c r="A86" s="7" t="s">
        <v>3</v>
      </c>
      <c r="B86" s="7" t="s">
        <v>4</v>
      </c>
      <c r="C86" s="7" t="s">
        <v>5</v>
      </c>
      <c r="D86" s="9" t="s">
        <v>6</v>
      </c>
      <c r="E86" s="9" t="s">
        <v>7</v>
      </c>
      <c r="F86" t="s">
        <v>8</v>
      </c>
      <c r="G86" s="9" t="s">
        <v>9</v>
      </c>
      <c r="H86" s="9" t="s">
        <v>10</v>
      </c>
      <c r="I86" s="7" t="s">
        <v>11</v>
      </c>
    </row>
    <row r="87" spans="1:8" ht="12.75">
      <c r="A87" s="2">
        <f>1+A81</f>
        <v>23</v>
      </c>
      <c r="B87" s="8"/>
      <c r="C87" s="10"/>
      <c r="E87">
        <f>ROUND(D87*0.16,2)</f>
        <v>0</v>
      </c>
      <c r="F87">
        <f>ROUND(D87*0.1,2)</f>
        <v>0</v>
      </c>
      <c r="G87">
        <f>ROUND(E87/3*2,2)</f>
        <v>0</v>
      </c>
      <c r="H87" s="3">
        <f>D87+E87-F87-G87</f>
        <v>0</v>
      </c>
    </row>
    <row r="88" spans="1:8" ht="12.75">
      <c r="A88" s="2">
        <f>1+A87</f>
        <v>24</v>
      </c>
      <c r="B88" s="8"/>
      <c r="C88" s="10"/>
      <c r="E88">
        <f>ROUND(D88*0.16,2)</f>
        <v>0</v>
      </c>
      <c r="F88">
        <f>ROUND(D88*0.1,2)</f>
        <v>0</v>
      </c>
      <c r="G88">
        <f>ROUND(E88/3*2,2)</f>
        <v>0</v>
      </c>
      <c r="H88" s="3">
        <f>D88+E88-F88-G88</f>
        <v>0</v>
      </c>
    </row>
    <row r="89" spans="3:8" ht="12.75">
      <c r="C89" t="s">
        <v>12</v>
      </c>
      <c r="D89">
        <f>SUM(D87:D88)</f>
        <v>0</v>
      </c>
      <c r="E89">
        <f>SUM(E87:E88)</f>
        <v>0</v>
      </c>
      <c r="F89">
        <f>SUM(F87:F88)</f>
        <v>0</v>
      </c>
      <c r="G89">
        <f>SUM(G87:G88)</f>
        <v>0</v>
      </c>
      <c r="H89">
        <f>SUM(H87:H88)</f>
        <v>0</v>
      </c>
    </row>
    <row r="92" spans="3:8" ht="12.75">
      <c r="C92" s="19" t="s">
        <v>24</v>
      </c>
      <c r="D92" s="19">
        <f>D12+D19+D26+D33+D40+D47+D54+D61+D68+D75+D82+D89</f>
        <v>0</v>
      </c>
      <c r="E92" s="19">
        <f>E12+E19+E26+E33+E40+E47+E54+E61+E68+E75+E82+E89</f>
        <v>0</v>
      </c>
      <c r="F92" s="19">
        <f>F12+F19+F26+F33+F40+F47+F54+F61+F68+F75+F82+F89</f>
        <v>0</v>
      </c>
      <c r="G92" s="19">
        <f>G12+G19+G26+G33+G40+G47+G54+G61+G68+G75+G82+G89</f>
        <v>0</v>
      </c>
      <c r="H92" s="19">
        <f>H12+H19+H26+H33+H40+H47+H54+H61+H68+H75+H82+H89</f>
        <v>0</v>
      </c>
    </row>
    <row r="95" ht="12.75">
      <c r="A95" s="11" t="s">
        <v>25</v>
      </c>
    </row>
    <row r="97" ht="12.75">
      <c r="A97" s="11" t="s">
        <v>2</v>
      </c>
    </row>
    <row r="98" spans="1:9" ht="12.75">
      <c r="A98" s="7" t="s">
        <v>3</v>
      </c>
      <c r="B98" s="7" t="s">
        <v>4</v>
      </c>
      <c r="C98" s="7" t="s">
        <v>26</v>
      </c>
      <c r="D98" s="7" t="s">
        <v>78</v>
      </c>
      <c r="E98" s="7" t="s">
        <v>27</v>
      </c>
      <c r="F98" s="9" t="s">
        <v>6</v>
      </c>
      <c r="G98" s="9" t="s">
        <v>7</v>
      </c>
      <c r="H98" s="9" t="s">
        <v>10</v>
      </c>
      <c r="I98" s="7" t="s">
        <v>11</v>
      </c>
    </row>
    <row r="99" spans="1:8" ht="12.75">
      <c r="A99" s="2">
        <v>1</v>
      </c>
      <c r="B99" s="12"/>
      <c r="C99" s="10"/>
      <c r="E99" s="2"/>
      <c r="G99">
        <f>ROUND(F99*0.16,2)</f>
        <v>0</v>
      </c>
      <c r="H99" s="3">
        <f>F99+G99</f>
        <v>0</v>
      </c>
    </row>
    <row r="100" spans="1:8" ht="12.75">
      <c r="A100" s="2">
        <f>1+A99</f>
        <v>2</v>
      </c>
      <c r="B100" s="12"/>
      <c r="C100" s="10"/>
      <c r="E100" s="2"/>
      <c r="G100">
        <f>ROUND(F100*0.16,2)</f>
        <v>0</v>
      </c>
      <c r="H100" s="3">
        <f>F100+G100</f>
        <v>0</v>
      </c>
    </row>
    <row r="101" spans="1:8" ht="12.75">
      <c r="A101" s="2">
        <f>1+A100</f>
        <v>3</v>
      </c>
      <c r="B101" s="12"/>
      <c r="C101" s="10"/>
      <c r="E101" s="2"/>
      <c r="G101">
        <f>ROUND(F101*0.16,2)</f>
        <v>0</v>
      </c>
      <c r="H101" s="3">
        <f>F101+G101</f>
        <v>0</v>
      </c>
    </row>
    <row r="102" spans="1:8" ht="12.75">
      <c r="A102" s="2">
        <f>1+A101</f>
        <v>4</v>
      </c>
      <c r="B102" s="12"/>
      <c r="C102" s="10"/>
      <c r="E102" s="2"/>
      <c r="G102">
        <f>ROUND(F102*0.16,2)</f>
        <v>0</v>
      </c>
      <c r="H102" s="3">
        <f>F102+G102</f>
        <v>0</v>
      </c>
    </row>
    <row r="103" spans="3:8" ht="12.75">
      <c r="C103" t="s">
        <v>12</v>
      </c>
      <c r="F103">
        <f>SUM(F99:F102)</f>
        <v>0</v>
      </c>
      <c r="G103">
        <f>SUM(G99:G102)</f>
        <v>0</v>
      </c>
      <c r="H103">
        <f>SUM(H99:H102)</f>
        <v>0</v>
      </c>
    </row>
    <row r="106" ht="12.75">
      <c r="A106" s="11" t="s">
        <v>13</v>
      </c>
    </row>
    <row r="107" spans="1:9" ht="12.75">
      <c r="A107" s="7" t="s">
        <v>3</v>
      </c>
      <c r="B107" s="7" t="s">
        <v>4</v>
      </c>
      <c r="C107" s="7" t="s">
        <v>26</v>
      </c>
      <c r="D107" s="7" t="s">
        <v>78</v>
      </c>
      <c r="E107" s="7" t="s">
        <v>27</v>
      </c>
      <c r="F107" s="9" t="s">
        <v>6</v>
      </c>
      <c r="G107" s="9" t="s">
        <v>7</v>
      </c>
      <c r="H107" s="9" t="s">
        <v>10</v>
      </c>
      <c r="I107" s="7" t="s">
        <v>11</v>
      </c>
    </row>
    <row r="108" spans="1:8" ht="12.75">
      <c r="A108" s="2">
        <f>1+A102</f>
        <v>5</v>
      </c>
      <c r="B108" s="12"/>
      <c r="C108" s="10"/>
      <c r="E108" s="2"/>
      <c r="G108">
        <f>ROUND(F108*0.16,2)</f>
        <v>0</v>
      </c>
      <c r="H108" s="3">
        <f>F108+G108</f>
        <v>0</v>
      </c>
    </row>
    <row r="109" spans="1:8" ht="12.75">
      <c r="A109" s="2">
        <f>1+A108</f>
        <v>6</v>
      </c>
      <c r="B109" s="12"/>
      <c r="C109" s="10"/>
      <c r="E109" s="2"/>
      <c r="G109">
        <f>ROUND(F109*0.16,2)</f>
        <v>0</v>
      </c>
      <c r="H109" s="3">
        <f>F109+G109</f>
        <v>0</v>
      </c>
    </row>
    <row r="110" spans="1:8" ht="12.75">
      <c r="A110" s="2">
        <f>1+A109</f>
        <v>7</v>
      </c>
      <c r="B110" s="12"/>
      <c r="C110" s="10"/>
      <c r="E110" s="2"/>
      <c r="G110">
        <f>ROUND(F110*0.16,2)</f>
        <v>0</v>
      </c>
      <c r="H110" s="3">
        <f>F110+G110</f>
        <v>0</v>
      </c>
    </row>
    <row r="111" spans="1:8" ht="12.75">
      <c r="A111" s="2">
        <f>1+A110</f>
        <v>8</v>
      </c>
      <c r="B111" s="12"/>
      <c r="C111" s="10"/>
      <c r="E111" s="2"/>
      <c r="G111">
        <f>ROUND(F111*0.16,2)</f>
        <v>0</v>
      </c>
      <c r="H111" s="3">
        <f>F111+G111</f>
        <v>0</v>
      </c>
    </row>
    <row r="112" spans="3:8" ht="12.75">
      <c r="C112" t="s">
        <v>12</v>
      </c>
      <c r="F112">
        <f>SUM(F108:F111)</f>
        <v>0</v>
      </c>
      <c r="G112">
        <f>SUM(G108:G111)</f>
        <v>0</v>
      </c>
      <c r="H112">
        <f>SUM(H108:H111)</f>
        <v>0</v>
      </c>
    </row>
    <row r="115" ht="12.75">
      <c r="A115" s="11" t="s">
        <v>14</v>
      </c>
    </row>
    <row r="116" spans="1:9" ht="12.75">
      <c r="A116" s="7" t="s">
        <v>3</v>
      </c>
      <c r="B116" s="7" t="s">
        <v>4</v>
      </c>
      <c r="C116" s="7" t="s">
        <v>26</v>
      </c>
      <c r="D116" s="7" t="s">
        <v>78</v>
      </c>
      <c r="E116" s="7" t="s">
        <v>27</v>
      </c>
      <c r="F116" s="9" t="s">
        <v>6</v>
      </c>
      <c r="G116" s="9" t="s">
        <v>7</v>
      </c>
      <c r="H116" s="9" t="s">
        <v>10</v>
      </c>
      <c r="I116" s="7" t="s">
        <v>11</v>
      </c>
    </row>
    <row r="117" spans="1:8" ht="12.75">
      <c r="A117" s="2">
        <f>1+A111</f>
        <v>9</v>
      </c>
      <c r="B117" s="12"/>
      <c r="C117" s="10"/>
      <c r="E117" s="2"/>
      <c r="G117">
        <f>ROUND(F117*0.16,2)</f>
        <v>0</v>
      </c>
      <c r="H117" s="3">
        <f>F117+G117</f>
        <v>0</v>
      </c>
    </row>
    <row r="118" spans="1:8" ht="12.75">
      <c r="A118" s="2">
        <f>1+A117</f>
        <v>10</v>
      </c>
      <c r="B118" s="12"/>
      <c r="C118" s="10"/>
      <c r="E118" s="2"/>
      <c r="G118">
        <f>ROUND(F118*0.16,2)</f>
        <v>0</v>
      </c>
      <c r="H118" s="3">
        <f>F118+G118</f>
        <v>0</v>
      </c>
    </row>
    <row r="119" spans="1:8" ht="12.75">
      <c r="A119" s="2">
        <f>1+A118</f>
        <v>11</v>
      </c>
      <c r="B119" s="12"/>
      <c r="C119" s="10"/>
      <c r="E119" s="2"/>
      <c r="G119">
        <f>ROUND(F119*0.16,2)</f>
        <v>0</v>
      </c>
      <c r="H119" s="3">
        <f>F119+G119</f>
        <v>0</v>
      </c>
    </row>
    <row r="120" spans="1:8" ht="12.75">
      <c r="A120" s="2">
        <f>1+A119</f>
        <v>12</v>
      </c>
      <c r="B120" s="12"/>
      <c r="C120" s="10"/>
      <c r="E120" s="2"/>
      <c r="G120">
        <f>ROUND(F120*0.16,2)</f>
        <v>0</v>
      </c>
      <c r="H120" s="3">
        <f>F120+G120</f>
        <v>0</v>
      </c>
    </row>
    <row r="121" spans="3:8" ht="12.75">
      <c r="C121" t="s">
        <v>12</v>
      </c>
      <c r="F121">
        <f>SUM(F117:F120)</f>
        <v>0</v>
      </c>
      <c r="G121">
        <f>SUM(G117:G120)</f>
        <v>0</v>
      </c>
      <c r="H121">
        <f>SUM(H117:H120)</f>
        <v>0</v>
      </c>
    </row>
    <row r="124" ht="12.75">
      <c r="A124" s="11" t="s">
        <v>15</v>
      </c>
    </row>
    <row r="125" spans="1:9" ht="12.75">
      <c r="A125" s="7" t="s">
        <v>3</v>
      </c>
      <c r="B125" s="7" t="s">
        <v>4</v>
      </c>
      <c r="C125" s="7" t="s">
        <v>26</v>
      </c>
      <c r="D125" s="7" t="s">
        <v>78</v>
      </c>
      <c r="E125" s="7" t="s">
        <v>27</v>
      </c>
      <c r="F125" s="9" t="s">
        <v>6</v>
      </c>
      <c r="G125" s="9" t="s">
        <v>7</v>
      </c>
      <c r="H125" s="9" t="s">
        <v>10</v>
      </c>
      <c r="I125" s="7" t="s">
        <v>11</v>
      </c>
    </row>
    <row r="126" spans="1:8" ht="12.75">
      <c r="A126" s="2">
        <f>1+A120</f>
        <v>13</v>
      </c>
      <c r="B126" s="12"/>
      <c r="C126" s="10"/>
      <c r="E126" s="2"/>
      <c r="G126">
        <f>ROUND(F126*0.16,2)</f>
        <v>0</v>
      </c>
      <c r="H126" s="3">
        <f>F126+G126</f>
        <v>0</v>
      </c>
    </row>
    <row r="127" spans="1:8" ht="12.75">
      <c r="A127" s="2">
        <f>1+A126</f>
        <v>14</v>
      </c>
      <c r="B127" s="12"/>
      <c r="C127" s="10"/>
      <c r="E127" s="2"/>
      <c r="G127">
        <f>ROUND(F127*0.16,2)</f>
        <v>0</v>
      </c>
      <c r="H127" s="3">
        <f>F127+G127</f>
        <v>0</v>
      </c>
    </row>
    <row r="128" spans="1:8" ht="12.75">
      <c r="A128" s="2">
        <f>1+A127</f>
        <v>15</v>
      </c>
      <c r="B128" s="12"/>
      <c r="C128" s="10"/>
      <c r="E128" s="2"/>
      <c r="G128">
        <f>ROUND(F128*0.16,2)</f>
        <v>0</v>
      </c>
      <c r="H128" s="3">
        <f>F128+G128</f>
        <v>0</v>
      </c>
    </row>
    <row r="129" spans="1:8" ht="12.75">
      <c r="A129" s="2">
        <f>1+A128</f>
        <v>16</v>
      </c>
      <c r="B129" s="12"/>
      <c r="C129" s="10"/>
      <c r="E129" s="2"/>
      <c r="G129">
        <f>ROUND(F129*0.16,2)</f>
        <v>0</v>
      </c>
      <c r="H129" s="3">
        <f>F129+G129</f>
        <v>0</v>
      </c>
    </row>
    <row r="130" spans="3:8" ht="12.75">
      <c r="C130" t="s">
        <v>12</v>
      </c>
      <c r="F130">
        <f>SUM(F126:F129)</f>
        <v>0</v>
      </c>
      <c r="G130">
        <f>SUM(G126:G129)</f>
        <v>0</v>
      </c>
      <c r="H130">
        <f>SUM(H126:H129)</f>
        <v>0</v>
      </c>
    </row>
    <row r="133" ht="12.75">
      <c r="A133" s="11" t="s">
        <v>16</v>
      </c>
    </row>
    <row r="134" spans="1:9" ht="12.75">
      <c r="A134" s="7" t="s">
        <v>3</v>
      </c>
      <c r="B134" s="7" t="s">
        <v>4</v>
      </c>
      <c r="C134" s="7" t="s">
        <v>26</v>
      </c>
      <c r="D134" s="7" t="s">
        <v>78</v>
      </c>
      <c r="E134" s="7" t="s">
        <v>27</v>
      </c>
      <c r="F134" s="9" t="s">
        <v>6</v>
      </c>
      <c r="G134" s="9" t="s">
        <v>7</v>
      </c>
      <c r="H134" s="9" t="s">
        <v>10</v>
      </c>
      <c r="I134" s="7" t="s">
        <v>11</v>
      </c>
    </row>
    <row r="135" spans="1:8" ht="12.75">
      <c r="A135" s="2">
        <f>1+A129</f>
        <v>17</v>
      </c>
      <c r="B135" s="12"/>
      <c r="C135" s="10"/>
      <c r="E135" s="2"/>
      <c r="G135">
        <f>ROUND(F135*0.16,2)</f>
        <v>0</v>
      </c>
      <c r="H135" s="3">
        <f>F135+G135</f>
        <v>0</v>
      </c>
    </row>
    <row r="136" spans="1:8" ht="12.75">
      <c r="A136" s="2">
        <f>1+A135</f>
        <v>18</v>
      </c>
      <c r="B136" s="12"/>
      <c r="C136" s="10"/>
      <c r="E136" s="2"/>
      <c r="G136">
        <f>ROUND(F136*0.16,2)</f>
        <v>0</v>
      </c>
      <c r="H136" s="3">
        <f>F136+G136</f>
        <v>0</v>
      </c>
    </row>
    <row r="137" spans="1:8" ht="12.75">
      <c r="A137" s="2">
        <f>1+A136</f>
        <v>19</v>
      </c>
      <c r="B137" s="12"/>
      <c r="C137" s="10"/>
      <c r="E137" s="2"/>
      <c r="G137">
        <f>ROUND(F137*0.16,2)</f>
        <v>0</v>
      </c>
      <c r="H137" s="3">
        <f>F137+G137</f>
        <v>0</v>
      </c>
    </row>
    <row r="138" spans="1:8" ht="12.75">
      <c r="A138" s="2">
        <f>1+A137</f>
        <v>20</v>
      </c>
      <c r="B138" s="12"/>
      <c r="C138" s="10"/>
      <c r="E138" s="2"/>
      <c r="G138">
        <f>ROUND(F138*0.16,2)</f>
        <v>0</v>
      </c>
      <c r="H138" s="3">
        <f>F138+G138</f>
        <v>0</v>
      </c>
    </row>
    <row r="139" spans="3:8" ht="12.75">
      <c r="C139" t="s">
        <v>12</v>
      </c>
      <c r="F139">
        <f>SUM(F135:F138)</f>
        <v>0</v>
      </c>
      <c r="G139">
        <f>SUM(G135:G138)</f>
        <v>0</v>
      </c>
      <c r="H139">
        <f>SUM(H135:H138)</f>
        <v>0</v>
      </c>
    </row>
    <row r="142" ht="12.75">
      <c r="A142" s="11" t="s">
        <v>17</v>
      </c>
    </row>
    <row r="143" spans="1:9" ht="12.75">
      <c r="A143" s="7" t="s">
        <v>3</v>
      </c>
      <c r="B143" s="7" t="s">
        <v>4</v>
      </c>
      <c r="C143" s="7" t="s">
        <v>26</v>
      </c>
      <c r="D143" s="7" t="s">
        <v>78</v>
      </c>
      <c r="E143" s="7" t="s">
        <v>27</v>
      </c>
      <c r="F143" s="9" t="s">
        <v>6</v>
      </c>
      <c r="G143" s="9" t="s">
        <v>7</v>
      </c>
      <c r="H143" s="9" t="s">
        <v>10</v>
      </c>
      <c r="I143" s="7" t="s">
        <v>11</v>
      </c>
    </row>
    <row r="144" spans="1:8" ht="12.75">
      <c r="A144" s="2">
        <f>1+A138</f>
        <v>21</v>
      </c>
      <c r="B144" s="12"/>
      <c r="C144" s="10"/>
      <c r="E144" s="2"/>
      <c r="G144">
        <f>ROUND(F144*0.16,2)</f>
        <v>0</v>
      </c>
      <c r="H144" s="3">
        <f>F144+G144</f>
        <v>0</v>
      </c>
    </row>
    <row r="145" spans="1:8" ht="12.75">
      <c r="A145" s="2">
        <f>1+A144</f>
        <v>22</v>
      </c>
      <c r="B145" s="12"/>
      <c r="C145" s="10"/>
      <c r="E145" s="2"/>
      <c r="G145">
        <f>ROUND(F145*0.16,2)</f>
        <v>0</v>
      </c>
      <c r="H145" s="3">
        <f>F145+G145</f>
        <v>0</v>
      </c>
    </row>
    <row r="146" spans="1:8" ht="12.75">
      <c r="A146" s="2">
        <f>1+A145</f>
        <v>23</v>
      </c>
      <c r="B146" s="12"/>
      <c r="C146" s="10"/>
      <c r="E146" s="2"/>
      <c r="G146">
        <f>ROUND(F146*0.16,2)</f>
        <v>0</v>
      </c>
      <c r="H146" s="3">
        <f>F146+G146</f>
        <v>0</v>
      </c>
    </row>
    <row r="147" spans="1:8" ht="12.75">
      <c r="A147" s="2">
        <f>1+A146</f>
        <v>24</v>
      </c>
      <c r="B147" s="12"/>
      <c r="C147" s="10"/>
      <c r="E147" s="2"/>
      <c r="G147">
        <f>ROUND(F147*0.16,2)</f>
        <v>0</v>
      </c>
      <c r="H147" s="3">
        <f>F147+G147</f>
        <v>0</v>
      </c>
    </row>
    <row r="148" spans="3:8" ht="12.75">
      <c r="C148" t="s">
        <v>12</v>
      </c>
      <c r="F148">
        <f>SUM(F144:F147)</f>
        <v>0</v>
      </c>
      <c r="G148">
        <f>SUM(G144:G147)</f>
        <v>0</v>
      </c>
      <c r="H148">
        <f>SUM(H144:H147)</f>
        <v>0</v>
      </c>
    </row>
    <row r="151" ht="12.75">
      <c r="A151" s="11" t="s">
        <v>18</v>
      </c>
    </row>
    <row r="152" spans="1:9" ht="12.75">
      <c r="A152" s="7" t="s">
        <v>3</v>
      </c>
      <c r="B152" s="7" t="s">
        <v>4</v>
      </c>
      <c r="C152" s="7" t="s">
        <v>26</v>
      </c>
      <c r="D152" s="7" t="s">
        <v>78</v>
      </c>
      <c r="E152" s="7" t="s">
        <v>27</v>
      </c>
      <c r="F152" s="9" t="s">
        <v>6</v>
      </c>
      <c r="G152" s="9" t="s">
        <v>7</v>
      </c>
      <c r="H152" s="9" t="s">
        <v>10</v>
      </c>
      <c r="I152" s="7" t="s">
        <v>11</v>
      </c>
    </row>
    <row r="153" spans="1:8" ht="12.75">
      <c r="A153" s="2">
        <f>1+A147</f>
        <v>25</v>
      </c>
      <c r="B153" s="12"/>
      <c r="C153" s="10"/>
      <c r="E153" s="2"/>
      <c r="G153">
        <f>ROUND(F153*0.16,2)</f>
        <v>0</v>
      </c>
      <c r="H153" s="3">
        <f>F153+G153</f>
        <v>0</v>
      </c>
    </row>
    <row r="154" spans="1:8" ht="12.75">
      <c r="A154" s="2">
        <f>1+A153</f>
        <v>26</v>
      </c>
      <c r="B154" s="12"/>
      <c r="C154" s="10"/>
      <c r="E154" s="2"/>
      <c r="G154">
        <f>ROUND(F154*0.16,2)</f>
        <v>0</v>
      </c>
      <c r="H154" s="3">
        <f>F154+G154</f>
        <v>0</v>
      </c>
    </row>
    <row r="155" spans="1:8" ht="12.75">
      <c r="A155" s="2">
        <f>1+A154</f>
        <v>27</v>
      </c>
      <c r="B155" s="12"/>
      <c r="C155" s="10"/>
      <c r="E155" s="2"/>
      <c r="G155">
        <f>ROUND(F155*0.16,2)</f>
        <v>0</v>
      </c>
      <c r="H155" s="3">
        <f>F155+G155</f>
        <v>0</v>
      </c>
    </row>
    <row r="156" spans="1:8" ht="12.75">
      <c r="A156" s="2">
        <f>1+A155</f>
        <v>28</v>
      </c>
      <c r="B156" s="12"/>
      <c r="C156" s="10"/>
      <c r="E156" s="2"/>
      <c r="G156">
        <f>ROUND(F156*0.16,2)</f>
        <v>0</v>
      </c>
      <c r="H156" s="3">
        <f>F156+G156</f>
        <v>0</v>
      </c>
    </row>
    <row r="157" spans="3:8" ht="12.75">
      <c r="C157" t="s">
        <v>12</v>
      </c>
      <c r="F157">
        <f>SUM(F153:F156)</f>
        <v>0</v>
      </c>
      <c r="G157">
        <f>SUM(G153:G156)</f>
        <v>0</v>
      </c>
      <c r="H157">
        <f>SUM(H153:H156)</f>
        <v>0</v>
      </c>
    </row>
    <row r="160" ht="12.75">
      <c r="A160" s="11" t="s">
        <v>19</v>
      </c>
    </row>
    <row r="161" spans="1:9" ht="12.75">
      <c r="A161" s="7" t="s">
        <v>3</v>
      </c>
      <c r="B161" s="7" t="s">
        <v>4</v>
      </c>
      <c r="C161" s="7" t="s">
        <v>26</v>
      </c>
      <c r="D161" s="7" t="s">
        <v>78</v>
      </c>
      <c r="E161" s="7" t="s">
        <v>27</v>
      </c>
      <c r="F161" s="9" t="s">
        <v>6</v>
      </c>
      <c r="G161" s="9" t="s">
        <v>7</v>
      </c>
      <c r="H161" s="9" t="s">
        <v>10</v>
      </c>
      <c r="I161" s="7" t="s">
        <v>11</v>
      </c>
    </row>
    <row r="162" spans="1:8" ht="12.75">
      <c r="A162" s="2">
        <f>1+A156</f>
        <v>29</v>
      </c>
      <c r="B162" s="12"/>
      <c r="C162" s="10"/>
      <c r="E162" s="2"/>
      <c r="G162">
        <f>ROUND(F162*0.16,2)</f>
        <v>0</v>
      </c>
      <c r="H162" s="3">
        <f>F162+G162</f>
        <v>0</v>
      </c>
    </row>
    <row r="163" spans="1:8" ht="12.75">
      <c r="A163" s="2">
        <f>1+A162</f>
        <v>30</v>
      </c>
      <c r="B163" s="12"/>
      <c r="C163" s="10"/>
      <c r="E163" s="2"/>
      <c r="G163">
        <f>ROUND(F163*0.16,2)</f>
        <v>0</v>
      </c>
      <c r="H163" s="3">
        <f>F163+G163</f>
        <v>0</v>
      </c>
    </row>
    <row r="164" spans="1:8" ht="12.75">
      <c r="A164" s="2">
        <f>1+A163</f>
        <v>31</v>
      </c>
      <c r="B164" s="12"/>
      <c r="C164" s="10"/>
      <c r="E164" s="2"/>
      <c r="G164">
        <f>ROUND(F164*0.16,2)</f>
        <v>0</v>
      </c>
      <c r="H164" s="3">
        <f>F164+G164</f>
        <v>0</v>
      </c>
    </row>
    <row r="165" spans="1:8" ht="12.75">
      <c r="A165" s="2">
        <f>1+A164</f>
        <v>32</v>
      </c>
      <c r="B165" s="12"/>
      <c r="C165" s="10"/>
      <c r="E165" s="2"/>
      <c r="G165">
        <f>ROUND(F165*0.16,2)</f>
        <v>0</v>
      </c>
      <c r="H165" s="3">
        <f>F165+G165</f>
        <v>0</v>
      </c>
    </row>
    <row r="166" spans="3:8" ht="12.75">
      <c r="C166" t="s">
        <v>12</v>
      </c>
      <c r="F166">
        <f>SUM(F162:F165)</f>
        <v>0</v>
      </c>
      <c r="G166">
        <f>SUM(G162:G165)</f>
        <v>0</v>
      </c>
      <c r="H166">
        <f>SUM(H162:H165)</f>
        <v>0</v>
      </c>
    </row>
    <row r="169" ht="12.75">
      <c r="A169" s="11" t="s">
        <v>20</v>
      </c>
    </row>
    <row r="170" spans="1:9" ht="12.75">
      <c r="A170" s="7" t="s">
        <v>3</v>
      </c>
      <c r="B170" s="7" t="s">
        <v>4</v>
      </c>
      <c r="C170" s="7" t="s">
        <v>26</v>
      </c>
      <c r="D170" s="7" t="s">
        <v>78</v>
      </c>
      <c r="E170" s="7" t="s">
        <v>27</v>
      </c>
      <c r="F170" s="9" t="s">
        <v>6</v>
      </c>
      <c r="G170" s="9" t="s">
        <v>7</v>
      </c>
      <c r="H170" s="9" t="s">
        <v>10</v>
      </c>
      <c r="I170" s="7" t="s">
        <v>11</v>
      </c>
    </row>
    <row r="171" spans="1:8" ht="12.75">
      <c r="A171" s="2">
        <f>1+A165</f>
        <v>33</v>
      </c>
      <c r="B171" s="12"/>
      <c r="C171" s="10"/>
      <c r="E171" s="2"/>
      <c r="G171">
        <f>ROUND(F171*0.16,2)</f>
        <v>0</v>
      </c>
      <c r="H171" s="3">
        <f>F171+G171</f>
        <v>0</v>
      </c>
    </row>
    <row r="172" spans="1:8" ht="12.75">
      <c r="A172" s="2">
        <f>1+A171</f>
        <v>34</v>
      </c>
      <c r="B172" s="12"/>
      <c r="C172" s="10"/>
      <c r="E172" s="2"/>
      <c r="G172">
        <f>ROUND(F172*0.16,2)</f>
        <v>0</v>
      </c>
      <c r="H172" s="3">
        <f>F172+G172</f>
        <v>0</v>
      </c>
    </row>
    <row r="173" spans="1:8" ht="12.75">
      <c r="A173" s="2">
        <f>1+A172</f>
        <v>35</v>
      </c>
      <c r="B173" s="12"/>
      <c r="C173" s="10"/>
      <c r="E173" s="2"/>
      <c r="G173">
        <f>ROUND(F173*0.16,2)</f>
        <v>0</v>
      </c>
      <c r="H173" s="3">
        <f>F173+G173</f>
        <v>0</v>
      </c>
    </row>
    <row r="174" spans="1:8" ht="12.75">
      <c r="A174" s="2">
        <f>1+A173</f>
        <v>36</v>
      </c>
      <c r="B174" s="12"/>
      <c r="C174" s="10"/>
      <c r="E174" s="2"/>
      <c r="G174">
        <f>ROUND(F174*0.16,2)</f>
        <v>0</v>
      </c>
      <c r="H174" s="3">
        <f>F174+G174</f>
        <v>0</v>
      </c>
    </row>
    <row r="175" spans="3:8" ht="12.75">
      <c r="C175" t="s">
        <v>12</v>
      </c>
      <c r="F175">
        <f>SUM(F171:F174)</f>
        <v>0</v>
      </c>
      <c r="G175">
        <f>SUM(G171:G174)</f>
        <v>0</v>
      </c>
      <c r="H175">
        <f>SUM(H171:H174)</f>
        <v>0</v>
      </c>
    </row>
    <row r="178" ht="12.75">
      <c r="A178" s="11" t="s">
        <v>21</v>
      </c>
    </row>
    <row r="179" spans="1:9" ht="12.75">
      <c r="A179" s="7" t="s">
        <v>3</v>
      </c>
      <c r="B179" s="7" t="s">
        <v>4</v>
      </c>
      <c r="C179" s="7" t="s">
        <v>26</v>
      </c>
      <c r="D179" s="7" t="s">
        <v>78</v>
      </c>
      <c r="E179" s="7" t="s">
        <v>27</v>
      </c>
      <c r="F179" s="9" t="s">
        <v>6</v>
      </c>
      <c r="G179" s="9" t="s">
        <v>7</v>
      </c>
      <c r="H179" s="9" t="s">
        <v>10</v>
      </c>
      <c r="I179" s="7" t="s">
        <v>11</v>
      </c>
    </row>
    <row r="180" spans="1:8" ht="12.75">
      <c r="A180" s="2">
        <f>1+A174</f>
        <v>37</v>
      </c>
      <c r="B180" s="12"/>
      <c r="C180" s="10"/>
      <c r="E180" s="2"/>
      <c r="G180">
        <f>ROUND(F180*0.16,2)</f>
        <v>0</v>
      </c>
      <c r="H180" s="3">
        <f>F180+G180</f>
        <v>0</v>
      </c>
    </row>
    <row r="181" spans="1:8" ht="12.75">
      <c r="A181" s="2">
        <f>1+A180</f>
        <v>38</v>
      </c>
      <c r="B181" s="12"/>
      <c r="C181" s="10"/>
      <c r="E181" s="2"/>
      <c r="G181">
        <f>ROUND(F181*0.16,2)</f>
        <v>0</v>
      </c>
      <c r="H181" s="3">
        <f>F181+G181</f>
        <v>0</v>
      </c>
    </row>
    <row r="182" spans="1:8" ht="12.75">
      <c r="A182" s="2">
        <f>1+A181</f>
        <v>39</v>
      </c>
      <c r="B182" s="12"/>
      <c r="C182" s="10"/>
      <c r="E182" s="2"/>
      <c r="G182">
        <f>ROUND(F182*0.16,2)</f>
        <v>0</v>
      </c>
      <c r="H182" s="3">
        <f>F182+G182</f>
        <v>0</v>
      </c>
    </row>
    <row r="183" spans="1:8" ht="12.75">
      <c r="A183" s="2">
        <f>1+A182</f>
        <v>40</v>
      </c>
      <c r="B183" s="12"/>
      <c r="C183" s="10"/>
      <c r="E183" s="2"/>
      <c r="G183">
        <f>ROUND(F183*0.16,2)</f>
        <v>0</v>
      </c>
      <c r="H183" s="3">
        <f>F183+G183</f>
        <v>0</v>
      </c>
    </row>
    <row r="184" spans="3:8" ht="12.75">
      <c r="C184" t="s">
        <v>12</v>
      </c>
      <c r="F184">
        <f>SUM(F180:F183)</f>
        <v>0</v>
      </c>
      <c r="G184">
        <f>SUM(G180:G183)</f>
        <v>0</v>
      </c>
      <c r="H184">
        <f>SUM(H180:H183)</f>
        <v>0</v>
      </c>
    </row>
    <row r="187" ht="12.75">
      <c r="A187" s="11" t="s">
        <v>22</v>
      </c>
    </row>
    <row r="188" spans="1:9" ht="12.75">
      <c r="A188" s="7" t="s">
        <v>3</v>
      </c>
      <c r="B188" s="7" t="s">
        <v>4</v>
      </c>
      <c r="C188" s="7" t="s">
        <v>26</v>
      </c>
      <c r="D188" s="7" t="s">
        <v>78</v>
      </c>
      <c r="E188" s="7" t="s">
        <v>27</v>
      </c>
      <c r="F188" s="9" t="s">
        <v>6</v>
      </c>
      <c r="G188" s="9" t="s">
        <v>7</v>
      </c>
      <c r="H188" s="9" t="s">
        <v>10</v>
      </c>
      <c r="I188" s="7" t="s">
        <v>11</v>
      </c>
    </row>
    <row r="189" spans="1:8" ht="12.75">
      <c r="A189" s="2">
        <f>1+A183</f>
        <v>41</v>
      </c>
      <c r="B189" s="12"/>
      <c r="C189" s="10"/>
      <c r="E189" s="2"/>
      <c r="G189">
        <f>ROUND(F189*0.16,2)</f>
        <v>0</v>
      </c>
      <c r="H189" s="3">
        <f>F189+G189</f>
        <v>0</v>
      </c>
    </row>
    <row r="190" spans="1:8" ht="12.75">
      <c r="A190" s="2">
        <f>1+A189</f>
        <v>42</v>
      </c>
      <c r="B190" s="12"/>
      <c r="C190" s="10"/>
      <c r="E190" s="2"/>
      <c r="G190">
        <f>ROUND(F190*0.16,2)</f>
        <v>0</v>
      </c>
      <c r="H190" s="3">
        <f>F190+G190</f>
        <v>0</v>
      </c>
    </row>
    <row r="191" spans="1:8" ht="12.75">
      <c r="A191" s="2">
        <f>1+A190</f>
        <v>43</v>
      </c>
      <c r="B191" s="12"/>
      <c r="C191" s="10"/>
      <c r="E191" s="2"/>
      <c r="G191">
        <f>ROUND(F191*0.16,2)</f>
        <v>0</v>
      </c>
      <c r="H191" s="3">
        <f>F191+G191</f>
        <v>0</v>
      </c>
    </row>
    <row r="192" spans="1:8" ht="12.75">
      <c r="A192" s="2">
        <f>1+A191</f>
        <v>44</v>
      </c>
      <c r="B192" s="12"/>
      <c r="C192" s="10"/>
      <c r="E192" s="2"/>
      <c r="G192">
        <f>ROUND(F192*0.16,2)</f>
        <v>0</v>
      </c>
      <c r="H192" s="3">
        <f>F192+G192</f>
        <v>0</v>
      </c>
    </row>
    <row r="193" spans="3:8" ht="12.75">
      <c r="C193" t="s">
        <v>12</v>
      </c>
      <c r="F193">
        <f>SUM(F189:F192)</f>
        <v>0</v>
      </c>
      <c r="G193">
        <f>SUM(G189:G192)</f>
        <v>0</v>
      </c>
      <c r="H193">
        <f>SUM(H189:H192)</f>
        <v>0</v>
      </c>
    </row>
    <row r="196" ht="12.75">
      <c r="A196" s="11" t="s">
        <v>28</v>
      </c>
    </row>
    <row r="197" spans="1:9" ht="12.75">
      <c r="A197" s="7" t="s">
        <v>3</v>
      </c>
      <c r="B197" s="7" t="s">
        <v>4</v>
      </c>
      <c r="C197" s="7" t="s">
        <v>26</v>
      </c>
      <c r="D197" s="7" t="s">
        <v>78</v>
      </c>
      <c r="E197" s="7" t="s">
        <v>27</v>
      </c>
      <c r="F197" s="9" t="s">
        <v>6</v>
      </c>
      <c r="G197" s="9" t="s">
        <v>7</v>
      </c>
      <c r="H197" s="9" t="s">
        <v>10</v>
      </c>
      <c r="I197" s="7" t="s">
        <v>11</v>
      </c>
    </row>
    <row r="198" spans="1:8" ht="12.75">
      <c r="A198" s="2">
        <f>1+A192</f>
        <v>45</v>
      </c>
      <c r="B198" s="12"/>
      <c r="C198" s="10"/>
      <c r="E198" s="2"/>
      <c r="G198">
        <f>ROUND(F198*0.16,2)</f>
        <v>0</v>
      </c>
      <c r="H198" s="3">
        <f>F198+G198</f>
        <v>0</v>
      </c>
    </row>
    <row r="199" spans="1:8" ht="12.75">
      <c r="A199" s="2">
        <f>1+A198</f>
        <v>46</v>
      </c>
      <c r="B199" s="12"/>
      <c r="C199" s="10"/>
      <c r="E199" s="2"/>
      <c r="G199">
        <f>ROUND(F199*0.16,2)</f>
        <v>0</v>
      </c>
      <c r="H199" s="3">
        <f>F199+G199</f>
        <v>0</v>
      </c>
    </row>
    <row r="200" spans="1:8" ht="12.75">
      <c r="A200" s="2">
        <f>1+A199</f>
        <v>47</v>
      </c>
      <c r="B200" s="12"/>
      <c r="C200" s="10"/>
      <c r="E200" s="2"/>
      <c r="G200">
        <f>ROUND(F200*0.16,2)</f>
        <v>0</v>
      </c>
      <c r="H200" s="3">
        <f>F200+G200</f>
        <v>0</v>
      </c>
    </row>
    <row r="201" spans="1:8" ht="12.75">
      <c r="A201" s="2">
        <f>1+A200</f>
        <v>48</v>
      </c>
      <c r="B201" s="12"/>
      <c r="C201" s="10"/>
      <c r="E201" s="2"/>
      <c r="G201">
        <f>ROUND(F201*0.16,2)</f>
        <v>0</v>
      </c>
      <c r="H201" s="3">
        <f>F201+G201</f>
        <v>0</v>
      </c>
    </row>
    <row r="202" spans="3:8" ht="12.75">
      <c r="C202" t="s">
        <v>12</v>
      </c>
      <c r="F202">
        <f>SUM(F198:F201)</f>
        <v>0</v>
      </c>
      <c r="G202">
        <f>SUM(G198:G201)</f>
        <v>0</v>
      </c>
      <c r="H202">
        <f>SUM(H198:H201)</f>
        <v>0</v>
      </c>
    </row>
    <row r="205" spans="3:8" ht="12.75">
      <c r="C205" s="20" t="s">
        <v>24</v>
      </c>
      <c r="E205" s="20"/>
      <c r="F205" s="20">
        <f>F103+F112+F121+F130+F139+F148+F157+F166+F175+F184+F193+F202</f>
        <v>0</v>
      </c>
      <c r="G205" s="20">
        <f>G103+G112+G121+G130+G139+G148+G157+G166+G175+G184+G193+G202</f>
        <v>0</v>
      </c>
      <c r="H205" s="20">
        <f>H103+H112+H121+H130+H139+H148+H157+H166+H175+H184+H193+H202</f>
        <v>0</v>
      </c>
    </row>
    <row r="208" spans="3:5" ht="12.75">
      <c r="C208" s="14" t="s">
        <v>29</v>
      </c>
      <c r="D208" s="21" t="s">
        <v>72</v>
      </c>
      <c r="E208" s="21" t="s">
        <v>73</v>
      </c>
    </row>
    <row r="209" spans="3:5" ht="12.75">
      <c r="C209" s="15" t="s">
        <v>30</v>
      </c>
      <c r="D209" s="17">
        <f>D210</f>
        <v>0</v>
      </c>
      <c r="E209" s="17"/>
    </row>
    <row r="210" spans="3:6" ht="12.75">
      <c r="C210" s="1" t="s">
        <v>31</v>
      </c>
      <c r="D210" s="17">
        <f>ROUND(D12-0.01,0)</f>
        <v>0</v>
      </c>
      <c r="E210" s="17">
        <f>ROUND(D210*0.16-0.01,0)</f>
        <v>0</v>
      </c>
      <c r="F210" s="17">
        <f>ROUND(E12-0.01,0)</f>
        <v>0</v>
      </c>
    </row>
    <row r="211" spans="3:6" ht="12.75">
      <c r="C211" s="1" t="s">
        <v>32</v>
      </c>
      <c r="D211" s="17">
        <f>ROUND(F103-0.01,0)</f>
        <v>0</v>
      </c>
      <c r="E211" s="17">
        <f>ROUND(G12,0)</f>
        <v>0</v>
      </c>
      <c r="F211" s="17"/>
    </row>
    <row r="212" spans="3:6" ht="12.75">
      <c r="C212" s="1" t="s">
        <v>33</v>
      </c>
      <c r="D212" s="17"/>
      <c r="E212" s="17">
        <f>ROUND(G103,0)</f>
        <v>0</v>
      </c>
      <c r="F212" s="17"/>
    </row>
    <row r="213" spans="3:6" ht="12.75">
      <c r="C213" s="1" t="s">
        <v>34</v>
      </c>
      <c r="D213" s="17">
        <f>D209-D211-D212</f>
        <v>0</v>
      </c>
      <c r="E213" s="17">
        <f>F210-E211-E212</f>
        <v>0</v>
      </c>
      <c r="F213" s="17"/>
    </row>
    <row r="214" spans="3:6" ht="12.75">
      <c r="C214" s="1" t="s">
        <v>35</v>
      </c>
      <c r="D214" s="17"/>
      <c r="E214" s="17"/>
      <c r="F214" s="17"/>
    </row>
    <row r="215" spans="3:11" ht="12.75">
      <c r="C215" s="1" t="s">
        <v>36</v>
      </c>
      <c r="D215" s="17">
        <f>ROUND(F12-0.01,0)</f>
        <v>0</v>
      </c>
      <c r="E215" s="17">
        <f>E213-E214</f>
        <v>0</v>
      </c>
      <c r="F215" s="17"/>
      <c r="K215">
        <f>IF(E215&lt;0,0,E215)</f>
        <v>0</v>
      </c>
    </row>
    <row r="216" spans="3:6" ht="12.75">
      <c r="C216" s="10" t="s">
        <v>37</v>
      </c>
      <c r="D216" s="17">
        <v>0</v>
      </c>
      <c r="E216" s="17"/>
      <c r="F216" s="17"/>
    </row>
    <row r="217" spans="3:10" ht="12.75">
      <c r="C217" s="1" t="s">
        <v>38</v>
      </c>
      <c r="D217" s="17">
        <f>D214-D215-D216</f>
        <v>0</v>
      </c>
      <c r="E217" s="17"/>
      <c r="F217" s="17"/>
      <c r="J217">
        <f>IF(D217&lt;0,0,D217)</f>
        <v>0</v>
      </c>
    </row>
    <row r="218" spans="4:6" ht="12.75">
      <c r="D218" s="17"/>
      <c r="E218" s="17"/>
      <c r="F218" s="17"/>
    </row>
    <row r="219" spans="4:6" ht="12.75">
      <c r="D219" s="17"/>
      <c r="E219" s="17"/>
      <c r="F219" s="17"/>
    </row>
    <row r="220" spans="3:6" ht="12.75">
      <c r="C220" s="14" t="s">
        <v>39</v>
      </c>
      <c r="D220" s="21" t="s">
        <v>72</v>
      </c>
      <c r="E220" s="21" t="s">
        <v>73</v>
      </c>
      <c r="F220" s="17"/>
    </row>
    <row r="221" spans="3:6" ht="12.75">
      <c r="C221" s="15" t="s">
        <v>30</v>
      </c>
      <c r="D221" s="17">
        <f>D209+D222</f>
        <v>0</v>
      </c>
      <c r="E221" s="17"/>
      <c r="F221" s="17"/>
    </row>
    <row r="222" spans="3:6" ht="12.75">
      <c r="C222" s="1" t="s">
        <v>31</v>
      </c>
      <c r="D222" s="17">
        <f>ROUND(D19-0.01,0)</f>
        <v>0</v>
      </c>
      <c r="E222" s="17">
        <f>ROUND(D222*0.16-0.01,0)</f>
        <v>0</v>
      </c>
      <c r="F222" s="17">
        <f>ROUND(E19-0.01,0)</f>
        <v>0</v>
      </c>
    </row>
    <row r="223" spans="3:6" ht="12.75">
      <c r="C223" s="1" t="s">
        <v>32</v>
      </c>
      <c r="D223" s="17">
        <f>ROUND(F112-0.01,0)+D211</f>
        <v>0</v>
      </c>
      <c r="E223" s="17">
        <f>ROUND(G19,0)</f>
        <v>0</v>
      </c>
      <c r="F223" s="17"/>
    </row>
    <row r="224" spans="3:6" ht="12.75">
      <c r="C224" s="1" t="s">
        <v>33</v>
      </c>
      <c r="D224" s="17"/>
      <c r="E224" s="17">
        <f>ROUND(G112,0)</f>
        <v>0</v>
      </c>
      <c r="F224" s="17"/>
    </row>
    <row r="225" spans="3:6" ht="12.75">
      <c r="C225" s="1" t="s">
        <v>34</v>
      </c>
      <c r="D225" s="17">
        <f>D221-D223-D224</f>
        <v>0</v>
      </c>
      <c r="E225" s="17">
        <f>E222-E223-E224</f>
        <v>0</v>
      </c>
      <c r="F225" s="17"/>
    </row>
    <row r="226" spans="3:6" ht="12.75">
      <c r="C226" s="1" t="s">
        <v>35</v>
      </c>
      <c r="D226" s="17"/>
      <c r="E226" s="17">
        <f>IF(E215&lt;0,-E215,0)</f>
        <v>0</v>
      </c>
      <c r="F226" s="17"/>
    </row>
    <row r="227" spans="3:11" ht="12.75">
      <c r="C227" s="1" t="s">
        <v>36</v>
      </c>
      <c r="D227" s="17">
        <f>ROUND(F12+F19-0.01,0)</f>
        <v>0</v>
      </c>
      <c r="E227" s="17">
        <f>E225-E226</f>
        <v>0</v>
      </c>
      <c r="F227" s="17"/>
      <c r="K227">
        <f>IF(E227&lt;0,0,E227)</f>
        <v>0</v>
      </c>
    </row>
    <row r="228" spans="3:6" ht="12.75">
      <c r="C228" s="1" t="s">
        <v>40</v>
      </c>
      <c r="D228" s="17">
        <f>J217</f>
        <v>0</v>
      </c>
      <c r="E228" s="17"/>
      <c r="F228" s="17"/>
    </row>
    <row r="229" spans="3:10" ht="12.75">
      <c r="C229" s="1" t="s">
        <v>38</v>
      </c>
      <c r="D229" s="17">
        <f>D226-D227-D228</f>
        <v>0</v>
      </c>
      <c r="E229" s="17"/>
      <c r="F229" s="17"/>
      <c r="J229">
        <f>IF(D229&lt;0,0,D229)</f>
        <v>0</v>
      </c>
    </row>
    <row r="230" spans="3:6" ht="12.75">
      <c r="C230" s="1"/>
      <c r="D230" s="17"/>
      <c r="E230" s="17"/>
      <c r="F230" s="17"/>
    </row>
    <row r="231" spans="4:6" ht="12.75">
      <c r="D231" s="17"/>
      <c r="E231" s="17"/>
      <c r="F231" s="17"/>
    </row>
    <row r="232" spans="3:6" ht="12.75">
      <c r="C232" s="14" t="s">
        <v>41</v>
      </c>
      <c r="D232" s="21" t="s">
        <v>72</v>
      </c>
      <c r="E232" s="21" t="s">
        <v>73</v>
      </c>
      <c r="F232" s="17"/>
    </row>
    <row r="233" spans="3:6" ht="12.75">
      <c r="C233" s="15" t="s">
        <v>30</v>
      </c>
      <c r="D233" s="17">
        <f>D221+D234</f>
        <v>0</v>
      </c>
      <c r="E233" s="17"/>
      <c r="F233" s="17"/>
    </row>
    <row r="234" spans="3:6" ht="12.75">
      <c r="C234" s="1" t="s">
        <v>31</v>
      </c>
      <c r="D234" s="17">
        <f>ROUND(D26-0.01,0)</f>
        <v>0</v>
      </c>
      <c r="E234" s="17">
        <f>ROUND(D234*0.16-0.01,0)</f>
        <v>0</v>
      </c>
      <c r="F234" s="17">
        <f>ROUND(E26-0.01,0)</f>
        <v>0</v>
      </c>
    </row>
    <row r="235" spans="3:6" ht="12.75">
      <c r="C235" s="1" t="s">
        <v>32</v>
      </c>
      <c r="D235" s="17">
        <f>ROUND(F121-0.01,0)+D223</f>
        <v>0</v>
      </c>
      <c r="E235" s="17">
        <f>ROUND(G26,0)</f>
        <v>0</v>
      </c>
      <c r="F235" s="17"/>
    </row>
    <row r="236" spans="3:6" ht="12.75">
      <c r="C236" s="1" t="s">
        <v>33</v>
      </c>
      <c r="D236" s="17"/>
      <c r="E236" s="17">
        <f>ROUND(G121,0)</f>
        <v>0</v>
      </c>
      <c r="F236" s="17"/>
    </row>
    <row r="237" spans="3:6" ht="12.75">
      <c r="C237" s="1" t="s">
        <v>34</v>
      </c>
      <c r="D237" s="17">
        <f>D233-D235-D236</f>
        <v>0</v>
      </c>
      <c r="E237" s="17">
        <f>E234-E235-E236</f>
        <v>0</v>
      </c>
      <c r="F237" s="17"/>
    </row>
    <row r="238" spans="3:6" ht="12.75">
      <c r="C238" s="1" t="s">
        <v>35</v>
      </c>
      <c r="D238" s="17"/>
      <c r="E238" s="17">
        <f>IF(E227&lt;0,-E227,0)</f>
        <v>0</v>
      </c>
      <c r="F238" s="17"/>
    </row>
    <row r="239" spans="3:11" ht="12.75">
      <c r="C239" s="1" t="s">
        <v>36</v>
      </c>
      <c r="D239" s="17">
        <f>ROUND(F12+F19+F26-0.01,0)</f>
        <v>0</v>
      </c>
      <c r="E239" s="17">
        <f>E237-E238</f>
        <v>0</v>
      </c>
      <c r="F239" s="17"/>
      <c r="K239">
        <f>IF(E239&lt;0,0,E239)</f>
        <v>0</v>
      </c>
    </row>
    <row r="240" spans="3:6" ht="12.75">
      <c r="C240" s="1" t="s">
        <v>40</v>
      </c>
      <c r="D240" s="17">
        <f>SUM($J$217:J240)</f>
        <v>0</v>
      </c>
      <c r="E240" s="17"/>
      <c r="F240" s="17"/>
    </row>
    <row r="241" spans="3:10" ht="12.75">
      <c r="C241" s="1" t="s">
        <v>38</v>
      </c>
      <c r="D241" s="17">
        <f>D238-D239-D240</f>
        <v>0</v>
      </c>
      <c r="E241" s="17"/>
      <c r="F241" s="17"/>
      <c r="J241">
        <f>IF(D241&lt;0,0,D241)</f>
        <v>0</v>
      </c>
    </row>
    <row r="242" spans="4:6" ht="12.75">
      <c r="D242" s="17"/>
      <c r="E242" s="17"/>
      <c r="F242" s="17"/>
    </row>
    <row r="243" spans="4:6" ht="12.75">
      <c r="D243" s="17"/>
      <c r="E243" s="17"/>
      <c r="F243" s="17"/>
    </row>
    <row r="244" spans="3:6" ht="12.75">
      <c r="C244" s="14" t="s">
        <v>42</v>
      </c>
      <c r="D244" s="21" t="s">
        <v>72</v>
      </c>
      <c r="E244" s="21" t="s">
        <v>73</v>
      </c>
      <c r="F244" s="17"/>
    </row>
    <row r="245" spans="3:6" ht="12.75">
      <c r="C245" s="15" t="s">
        <v>30</v>
      </c>
      <c r="D245" s="17">
        <f>D233+D246</f>
        <v>0</v>
      </c>
      <c r="E245" s="17"/>
      <c r="F245" s="17"/>
    </row>
    <row r="246" spans="3:6" ht="12.75">
      <c r="C246" s="1" t="s">
        <v>31</v>
      </c>
      <c r="D246" s="17">
        <f>ROUND(D33-0.01,0)</f>
        <v>0</v>
      </c>
      <c r="E246" s="17">
        <f>ROUND(D246*0.16-0.01,0)</f>
        <v>0</v>
      </c>
      <c r="F246" s="17">
        <f>ROUND(E33-0.01,0)</f>
        <v>0</v>
      </c>
    </row>
    <row r="247" spans="3:6" ht="12.75">
      <c r="C247" s="1" t="s">
        <v>32</v>
      </c>
      <c r="D247" s="17">
        <f>ROUND(F130-0.01,0)+D235</f>
        <v>0</v>
      </c>
      <c r="E247" s="17">
        <f>ROUND(G33,0)</f>
        <v>0</v>
      </c>
      <c r="F247" s="17"/>
    </row>
    <row r="248" spans="3:6" ht="12.75">
      <c r="C248" s="1" t="s">
        <v>33</v>
      </c>
      <c r="D248" s="17"/>
      <c r="E248" s="17">
        <f>ROUND(G130,0)</f>
        <v>0</v>
      </c>
      <c r="F248" s="17"/>
    </row>
    <row r="249" spans="3:6" ht="12.75">
      <c r="C249" s="1" t="s">
        <v>34</v>
      </c>
      <c r="D249" s="17">
        <f>D245-D247-D248</f>
        <v>0</v>
      </c>
      <c r="E249" s="17">
        <f>E246-E247-E248</f>
        <v>0</v>
      </c>
      <c r="F249" s="17"/>
    </row>
    <row r="250" spans="3:6" ht="12.75">
      <c r="C250" s="1" t="s">
        <v>35</v>
      </c>
      <c r="D250" s="17"/>
      <c r="E250" s="17">
        <f>IF(E239&lt;0,-E239,0)</f>
        <v>0</v>
      </c>
      <c r="F250" s="17"/>
    </row>
    <row r="251" spans="3:11" ht="12.75">
      <c r="C251" s="1" t="s">
        <v>36</v>
      </c>
      <c r="D251" s="17">
        <f>ROUND(F12+F19+F26+F33-0.01,0)</f>
        <v>0</v>
      </c>
      <c r="E251" s="17">
        <f>E249-E250</f>
        <v>0</v>
      </c>
      <c r="F251" s="17"/>
      <c r="K251">
        <f>IF(E251&lt;0,0,E251)</f>
        <v>0</v>
      </c>
    </row>
    <row r="252" spans="3:6" ht="12.75">
      <c r="C252" s="1" t="s">
        <v>40</v>
      </c>
      <c r="D252" s="17">
        <f>SUM($J$217:J252)</f>
        <v>0</v>
      </c>
      <c r="E252" s="17"/>
      <c r="F252" s="17"/>
    </row>
    <row r="253" spans="3:10" ht="12.75">
      <c r="C253" s="1" t="s">
        <v>38</v>
      </c>
      <c r="D253" s="17">
        <f>D250-D251-D252</f>
        <v>0</v>
      </c>
      <c r="E253" s="17"/>
      <c r="F253" s="17"/>
      <c r="J253">
        <f>IF(D253&lt;0,0,D253)</f>
        <v>0</v>
      </c>
    </row>
    <row r="254" spans="4:6" ht="12.75">
      <c r="D254" s="17"/>
      <c r="E254" s="17"/>
      <c r="F254" s="17"/>
    </row>
    <row r="255" spans="4:6" ht="12.75">
      <c r="D255" s="17"/>
      <c r="E255" s="17"/>
      <c r="F255" s="17"/>
    </row>
    <row r="256" spans="3:6" ht="12.75">
      <c r="C256" s="14" t="s">
        <v>43</v>
      </c>
      <c r="D256" s="21" t="s">
        <v>72</v>
      </c>
      <c r="E256" s="21" t="s">
        <v>73</v>
      </c>
      <c r="F256" s="17"/>
    </row>
    <row r="257" spans="3:6" ht="12.75">
      <c r="C257" s="15" t="s">
        <v>30</v>
      </c>
      <c r="D257" s="17">
        <f>D245+D258</f>
        <v>0</v>
      </c>
      <c r="E257" s="17"/>
      <c r="F257" s="17"/>
    </row>
    <row r="258" spans="3:6" ht="12.75">
      <c r="C258" s="1" t="s">
        <v>31</v>
      </c>
      <c r="D258" s="17">
        <f>ROUND(D40-0.01,0)</f>
        <v>0</v>
      </c>
      <c r="E258" s="17">
        <f>ROUND(D258*0.16-0.01,0)</f>
        <v>0</v>
      </c>
      <c r="F258" s="17">
        <f>ROUND(E40-0.01,0)</f>
        <v>0</v>
      </c>
    </row>
    <row r="259" spans="3:6" ht="12.75">
      <c r="C259" s="1" t="s">
        <v>32</v>
      </c>
      <c r="D259" s="17">
        <f>ROUND(F139-0.01,0)+D247</f>
        <v>0</v>
      </c>
      <c r="E259" s="17">
        <f>ROUND(G40,0)</f>
        <v>0</v>
      </c>
      <c r="F259" s="17"/>
    </row>
    <row r="260" spans="3:6" ht="12.75">
      <c r="C260" s="1" t="s">
        <v>33</v>
      </c>
      <c r="D260" s="17"/>
      <c r="E260" s="17">
        <f>ROUND(G139,0)</f>
        <v>0</v>
      </c>
      <c r="F260" s="17"/>
    </row>
    <row r="261" spans="3:6" ht="12.75">
      <c r="C261" s="1" t="s">
        <v>34</v>
      </c>
      <c r="D261" s="17">
        <f>D257-D259-D260</f>
        <v>0</v>
      </c>
      <c r="E261" s="17">
        <f>E258-E259-E260</f>
        <v>0</v>
      </c>
      <c r="F261" s="17"/>
    </row>
    <row r="262" spans="3:6" ht="12.75">
      <c r="C262" s="1" t="s">
        <v>35</v>
      </c>
      <c r="D262" s="17"/>
      <c r="E262" s="17">
        <f>IF(E251&lt;0,-E251,0)</f>
        <v>0</v>
      </c>
      <c r="F262" s="17"/>
    </row>
    <row r="263" spans="3:11" ht="12.75">
      <c r="C263" s="1" t="s">
        <v>36</v>
      </c>
      <c r="D263" s="17">
        <f>ROUND(F12+F19+F26+F33+F40-0.01,0)</f>
        <v>0</v>
      </c>
      <c r="E263" s="17">
        <f>E261-E262</f>
        <v>0</v>
      </c>
      <c r="F263" s="17"/>
      <c r="K263">
        <f>IF(E263&lt;0,0,E263)</f>
        <v>0</v>
      </c>
    </row>
    <row r="264" spans="3:6" ht="12.75">
      <c r="C264" s="1" t="s">
        <v>40</v>
      </c>
      <c r="D264" s="17">
        <f>SUM($J$217:J264)</f>
        <v>0</v>
      </c>
      <c r="E264" s="17"/>
      <c r="F264" s="17"/>
    </row>
    <row r="265" spans="3:10" ht="12.75">
      <c r="C265" s="1" t="s">
        <v>38</v>
      </c>
      <c r="D265" s="17">
        <f>D262-D263-D264</f>
        <v>0</v>
      </c>
      <c r="E265" s="17"/>
      <c r="F265" s="17"/>
      <c r="J265">
        <f>IF(D265&lt;0,0,D265)</f>
        <v>0</v>
      </c>
    </row>
    <row r="266" spans="4:6" ht="12.75">
      <c r="D266" s="17"/>
      <c r="E266" s="17"/>
      <c r="F266" s="17"/>
    </row>
    <row r="267" spans="4:6" ht="12.75">
      <c r="D267" s="17"/>
      <c r="E267" s="17"/>
      <c r="F267" s="17"/>
    </row>
    <row r="268" spans="3:6" ht="12.75">
      <c r="C268" s="14" t="s">
        <v>44</v>
      </c>
      <c r="D268" s="21" t="s">
        <v>72</v>
      </c>
      <c r="E268" s="21" t="s">
        <v>73</v>
      </c>
      <c r="F268" s="17"/>
    </row>
    <row r="269" spans="3:6" ht="12.75">
      <c r="C269" s="15" t="s">
        <v>30</v>
      </c>
      <c r="D269" s="17">
        <f>D257+D270</f>
        <v>0</v>
      </c>
      <c r="E269" s="17"/>
      <c r="F269" s="17"/>
    </row>
    <row r="270" spans="3:6" ht="12.75">
      <c r="C270" s="1" t="s">
        <v>31</v>
      </c>
      <c r="D270" s="17">
        <f>ROUND(D47-0.01,0)</f>
        <v>0</v>
      </c>
      <c r="E270" s="17">
        <f>ROUND(D270*0.16-0.01,0)</f>
        <v>0</v>
      </c>
      <c r="F270" s="17">
        <f>ROUND(E47-0.01,0)</f>
        <v>0</v>
      </c>
    </row>
    <row r="271" spans="3:6" ht="12.75">
      <c r="C271" s="1" t="s">
        <v>32</v>
      </c>
      <c r="D271" s="17">
        <f>ROUND(F148-0.01,0)+D259</f>
        <v>0</v>
      </c>
      <c r="E271" s="17">
        <f>ROUND(G47,0)</f>
        <v>0</v>
      </c>
      <c r="F271" s="17"/>
    </row>
    <row r="272" spans="3:6" ht="12.75">
      <c r="C272" s="1" t="s">
        <v>33</v>
      </c>
      <c r="D272" s="17"/>
      <c r="E272" s="17">
        <f>ROUND(G148,0)</f>
        <v>0</v>
      </c>
      <c r="F272" s="17"/>
    </row>
    <row r="273" spans="3:6" ht="12.75">
      <c r="C273" s="1" t="s">
        <v>34</v>
      </c>
      <c r="D273" s="17">
        <f>D269-D271-D272</f>
        <v>0</v>
      </c>
      <c r="E273" s="17">
        <f>E270-E271-E272</f>
        <v>0</v>
      </c>
      <c r="F273" s="17"/>
    </row>
    <row r="274" spans="3:6" ht="12.75">
      <c r="C274" s="1" t="s">
        <v>35</v>
      </c>
      <c r="D274" s="17"/>
      <c r="E274" s="17">
        <f>IF(E263&lt;0,-E263,0)</f>
        <v>0</v>
      </c>
      <c r="F274" s="17"/>
    </row>
    <row r="275" spans="3:11" ht="12.75">
      <c r="C275" s="1" t="s">
        <v>36</v>
      </c>
      <c r="D275" s="17">
        <f>ROUND(F12+F19+F26+F33+F40+F47-0.01,0)</f>
        <v>0</v>
      </c>
      <c r="E275" s="17">
        <f>E273-E274</f>
        <v>0</v>
      </c>
      <c r="F275" s="17"/>
      <c r="K275">
        <f>IF(E275&lt;0,0,E275)</f>
        <v>0</v>
      </c>
    </row>
    <row r="276" spans="3:6" ht="12.75">
      <c r="C276" s="1" t="s">
        <v>40</v>
      </c>
      <c r="D276" s="17">
        <f>SUM($J$217:J276)</f>
        <v>0</v>
      </c>
      <c r="E276" s="17"/>
      <c r="F276" s="17"/>
    </row>
    <row r="277" spans="3:10" ht="12.75">
      <c r="C277" s="1" t="s">
        <v>38</v>
      </c>
      <c r="D277" s="17">
        <f>D274-D275-D276</f>
        <v>0</v>
      </c>
      <c r="E277" s="17"/>
      <c r="F277" s="17"/>
      <c r="J277">
        <f>IF(D277&lt;0,0,D277)</f>
        <v>0</v>
      </c>
    </row>
    <row r="278" spans="4:6" ht="12.75">
      <c r="D278" s="17"/>
      <c r="E278" s="17"/>
      <c r="F278" s="17"/>
    </row>
    <row r="279" spans="4:6" ht="12.75">
      <c r="D279" s="17"/>
      <c r="E279" s="17"/>
      <c r="F279" s="17"/>
    </row>
    <row r="280" spans="3:6" ht="12.75">
      <c r="C280" s="14" t="s">
        <v>45</v>
      </c>
      <c r="D280" s="21" t="s">
        <v>72</v>
      </c>
      <c r="E280" s="21" t="s">
        <v>73</v>
      </c>
      <c r="F280" s="17"/>
    </row>
    <row r="281" spans="3:6" ht="12.75">
      <c r="C281" s="15" t="s">
        <v>30</v>
      </c>
      <c r="D281" s="17">
        <f>D269+D282</f>
        <v>0</v>
      </c>
      <c r="E281" s="17"/>
      <c r="F281" s="17"/>
    </row>
    <row r="282" spans="3:6" ht="12.75">
      <c r="C282" s="1" t="s">
        <v>31</v>
      </c>
      <c r="D282" s="17">
        <f>ROUND(D54-0.01,0)</f>
        <v>0</v>
      </c>
      <c r="E282" s="17">
        <f>ROUND(D282*0.16-0.01,0)</f>
        <v>0</v>
      </c>
      <c r="F282" s="17">
        <f>ROUND(E54-0.01,0)</f>
        <v>0</v>
      </c>
    </row>
    <row r="283" spans="3:6" ht="12.75">
      <c r="C283" s="1" t="s">
        <v>32</v>
      </c>
      <c r="D283" s="17">
        <f>ROUND(F157-0.01,0)+D271</f>
        <v>0</v>
      </c>
      <c r="E283" s="17">
        <f>ROUND(G54,0)</f>
        <v>0</v>
      </c>
      <c r="F283" s="17"/>
    </row>
    <row r="284" spans="3:6" ht="12.75">
      <c r="C284" s="1" t="s">
        <v>33</v>
      </c>
      <c r="D284" s="17"/>
      <c r="E284" s="17">
        <f>ROUND(G157,0)</f>
        <v>0</v>
      </c>
      <c r="F284" s="17"/>
    </row>
    <row r="285" spans="3:6" ht="12.75">
      <c r="C285" s="1" t="s">
        <v>34</v>
      </c>
      <c r="D285" s="17">
        <f>D281-D283-D284</f>
        <v>0</v>
      </c>
      <c r="E285" s="17">
        <f>E282-E283-E284</f>
        <v>0</v>
      </c>
      <c r="F285" s="17"/>
    </row>
    <row r="286" spans="3:6" ht="12.75">
      <c r="C286" s="1" t="s">
        <v>35</v>
      </c>
      <c r="D286" s="17"/>
      <c r="E286" s="17">
        <f>IF(E275&lt;0,-E275,0)</f>
        <v>0</v>
      </c>
      <c r="F286" s="17"/>
    </row>
    <row r="287" spans="3:11" ht="12.75">
      <c r="C287" s="1" t="s">
        <v>36</v>
      </c>
      <c r="D287" s="17">
        <f>ROUND(F12+F19+F26+F33+F40+F47+F54-0.01,0)</f>
        <v>0</v>
      </c>
      <c r="E287" s="17">
        <f>E285-E286</f>
        <v>0</v>
      </c>
      <c r="F287" s="17"/>
      <c r="K287">
        <f>IF(E287&lt;0,0,E287)</f>
        <v>0</v>
      </c>
    </row>
    <row r="288" spans="3:6" ht="12.75">
      <c r="C288" s="1" t="s">
        <v>40</v>
      </c>
      <c r="D288" s="17">
        <f>SUM($J$217:J288)</f>
        <v>0</v>
      </c>
      <c r="E288" s="17"/>
      <c r="F288" s="17"/>
    </row>
    <row r="289" spans="3:10" ht="12.75">
      <c r="C289" s="1" t="s">
        <v>38</v>
      </c>
      <c r="D289" s="17">
        <f>D286-D287-D288</f>
        <v>0</v>
      </c>
      <c r="E289" s="17"/>
      <c r="F289" s="17"/>
      <c r="J289">
        <f>IF(D289&lt;0,0,D289)</f>
        <v>0</v>
      </c>
    </row>
    <row r="290" spans="4:6" ht="12.75">
      <c r="D290" s="17"/>
      <c r="E290" s="17"/>
      <c r="F290" s="17"/>
    </row>
    <row r="291" spans="4:6" ht="12.75">
      <c r="D291" s="17"/>
      <c r="E291" s="17"/>
      <c r="F291" s="17"/>
    </row>
    <row r="292" spans="3:6" ht="12.75">
      <c r="C292" s="14" t="s">
        <v>46</v>
      </c>
      <c r="D292" s="21" t="s">
        <v>72</v>
      </c>
      <c r="E292" s="21" t="s">
        <v>73</v>
      </c>
      <c r="F292" s="17"/>
    </row>
    <row r="293" spans="3:6" ht="12.75">
      <c r="C293" s="15" t="s">
        <v>30</v>
      </c>
      <c r="D293" s="17">
        <f>D281+D294</f>
        <v>0</v>
      </c>
      <c r="E293" s="17"/>
      <c r="F293" s="17"/>
    </row>
    <row r="294" spans="3:6" ht="12.75">
      <c r="C294" s="1" t="s">
        <v>31</v>
      </c>
      <c r="D294" s="17">
        <f>ROUND(D61-0.01,0)</f>
        <v>0</v>
      </c>
      <c r="E294" s="17">
        <f>ROUND(D294*0.16-0.01,0)</f>
        <v>0</v>
      </c>
      <c r="F294" s="17">
        <f>ROUND(E61-0.01,0)</f>
        <v>0</v>
      </c>
    </row>
    <row r="295" spans="3:6" ht="12.75">
      <c r="C295" s="1" t="s">
        <v>32</v>
      </c>
      <c r="D295" s="17">
        <f>ROUND(F166-0.01,0)+D283</f>
        <v>0</v>
      </c>
      <c r="E295" s="17">
        <f>ROUND(G61,0)</f>
        <v>0</v>
      </c>
      <c r="F295" s="17"/>
    </row>
    <row r="296" spans="3:6" ht="12.75">
      <c r="C296" s="1" t="s">
        <v>33</v>
      </c>
      <c r="D296" s="17"/>
      <c r="E296" s="17">
        <f>ROUND(G166,0)</f>
        <v>0</v>
      </c>
      <c r="F296" s="17"/>
    </row>
    <row r="297" spans="3:6" ht="12.75">
      <c r="C297" s="1" t="s">
        <v>34</v>
      </c>
      <c r="D297" s="17">
        <f>D293-D295-D296</f>
        <v>0</v>
      </c>
      <c r="E297" s="17">
        <f>E294-E295-E296</f>
        <v>0</v>
      </c>
      <c r="F297" s="17"/>
    </row>
    <row r="298" spans="3:6" ht="12.75">
      <c r="C298" s="1" t="s">
        <v>35</v>
      </c>
      <c r="D298" s="17"/>
      <c r="E298" s="17">
        <f>IF(E287&lt;0,-E287,0)</f>
        <v>0</v>
      </c>
      <c r="F298" s="17"/>
    </row>
    <row r="299" spans="3:11" ht="12.75">
      <c r="C299" s="1" t="s">
        <v>36</v>
      </c>
      <c r="D299" s="17">
        <f>ROUND(F12+F19+F26+F33+F40+F47+F54+F61-0.01,0)</f>
        <v>0</v>
      </c>
      <c r="E299" s="17">
        <f>E297-E298</f>
        <v>0</v>
      </c>
      <c r="F299" s="17"/>
      <c r="K299">
        <f>IF(E299&lt;0,0,E299)</f>
        <v>0</v>
      </c>
    </row>
    <row r="300" spans="3:6" ht="12.75">
      <c r="C300" s="1" t="s">
        <v>40</v>
      </c>
      <c r="D300" s="17">
        <f>SUM($J$217:J300)</f>
        <v>0</v>
      </c>
      <c r="E300" s="17"/>
      <c r="F300" s="17"/>
    </row>
    <row r="301" spans="3:10" ht="12.75">
      <c r="C301" s="1" t="s">
        <v>38</v>
      </c>
      <c r="D301" s="17">
        <f>D298-D299-D300</f>
        <v>0</v>
      </c>
      <c r="E301" s="17"/>
      <c r="F301" s="17"/>
      <c r="J301">
        <f>IF(D301&lt;0,0,D301)</f>
        <v>0</v>
      </c>
    </row>
    <row r="302" spans="4:6" ht="12.75">
      <c r="D302" s="17"/>
      <c r="E302" s="17"/>
      <c r="F302" s="17"/>
    </row>
    <row r="303" spans="4:6" ht="12.75">
      <c r="D303" s="17"/>
      <c r="E303" s="17"/>
      <c r="F303" s="17"/>
    </row>
    <row r="304" spans="3:6" ht="12.75">
      <c r="C304" s="14" t="s">
        <v>47</v>
      </c>
      <c r="D304" s="21" t="s">
        <v>72</v>
      </c>
      <c r="E304" s="21" t="s">
        <v>73</v>
      </c>
      <c r="F304" s="17"/>
    </row>
    <row r="305" spans="3:6" ht="12.75">
      <c r="C305" s="15" t="s">
        <v>30</v>
      </c>
      <c r="D305" s="17">
        <f>D293+D306</f>
        <v>0</v>
      </c>
      <c r="E305" s="17"/>
      <c r="F305" s="17"/>
    </row>
    <row r="306" spans="3:6" ht="12.75">
      <c r="C306" s="1" t="s">
        <v>31</v>
      </c>
      <c r="D306" s="17">
        <f>ROUND(D68-0.01,0)</f>
        <v>0</v>
      </c>
      <c r="E306" s="17">
        <f>ROUND(D306*0.16-0.01,0)</f>
        <v>0</v>
      </c>
      <c r="F306" s="17">
        <f>ROUND(E68-0.01,0)</f>
        <v>0</v>
      </c>
    </row>
    <row r="307" spans="3:6" ht="12.75">
      <c r="C307" s="1" t="s">
        <v>32</v>
      </c>
      <c r="D307" s="17">
        <f>ROUND(F175-0.01,0)+D295</f>
        <v>0</v>
      </c>
      <c r="E307" s="17">
        <f>ROUND(G68,0)</f>
        <v>0</v>
      </c>
      <c r="F307" s="17"/>
    </row>
    <row r="308" spans="3:6" ht="12.75">
      <c r="C308" s="1" t="s">
        <v>33</v>
      </c>
      <c r="D308" s="17"/>
      <c r="E308" s="17">
        <f>ROUND(G175,0)</f>
        <v>0</v>
      </c>
      <c r="F308" s="17"/>
    </row>
    <row r="309" spans="3:6" ht="12.75">
      <c r="C309" s="1" t="s">
        <v>34</v>
      </c>
      <c r="D309" s="17">
        <f>D305-D307-D308</f>
        <v>0</v>
      </c>
      <c r="E309" s="17">
        <f>E306-E307-E308</f>
        <v>0</v>
      </c>
      <c r="F309" s="17"/>
    </row>
    <row r="310" spans="3:6" ht="12.75">
      <c r="C310" s="1" t="s">
        <v>35</v>
      </c>
      <c r="D310" s="17"/>
      <c r="E310" s="17">
        <f>IF(E299&lt;0,-E299,0)</f>
        <v>0</v>
      </c>
      <c r="F310" s="17"/>
    </row>
    <row r="311" spans="3:11" ht="12.75">
      <c r="C311" s="1" t="s">
        <v>36</v>
      </c>
      <c r="D311" s="17">
        <f>ROUND(F12+F19+F26+F33+F40+F47+F54+F61+F68-0.01,0)</f>
        <v>0</v>
      </c>
      <c r="E311" s="17">
        <f>E309-E310</f>
        <v>0</v>
      </c>
      <c r="F311" s="17"/>
      <c r="K311">
        <f>IF(E311&lt;0,0,E311)</f>
        <v>0</v>
      </c>
    </row>
    <row r="312" spans="3:6" ht="12.75">
      <c r="C312" s="1" t="s">
        <v>40</v>
      </c>
      <c r="D312" s="17">
        <f>SUM($J$217:J312)</f>
        <v>0</v>
      </c>
      <c r="E312" s="17"/>
      <c r="F312" s="17"/>
    </row>
    <row r="313" spans="3:10" ht="12.75">
      <c r="C313" s="1" t="s">
        <v>38</v>
      </c>
      <c r="D313" s="17">
        <f>D310-D311-D312</f>
        <v>0</v>
      </c>
      <c r="E313" s="17"/>
      <c r="F313" s="17"/>
      <c r="J313">
        <f>IF(D313&lt;0,0,D313)</f>
        <v>0</v>
      </c>
    </row>
    <row r="314" spans="4:6" ht="12.75">
      <c r="D314" s="17"/>
      <c r="E314" s="17"/>
      <c r="F314" s="17"/>
    </row>
    <row r="315" spans="4:6" ht="12.75">
      <c r="D315" s="17"/>
      <c r="E315" s="17"/>
      <c r="F315" s="17"/>
    </row>
    <row r="316" spans="3:6" ht="12.75">
      <c r="C316" s="14" t="s">
        <v>48</v>
      </c>
      <c r="D316" s="21" t="s">
        <v>72</v>
      </c>
      <c r="E316" s="21" t="s">
        <v>73</v>
      </c>
      <c r="F316" s="17"/>
    </row>
    <row r="317" spans="3:6" ht="12.75">
      <c r="C317" s="15" t="s">
        <v>30</v>
      </c>
      <c r="D317" s="17">
        <f>D305+D318</f>
        <v>0</v>
      </c>
      <c r="E317" s="17"/>
      <c r="F317" s="17"/>
    </row>
    <row r="318" spans="3:6" ht="12.75">
      <c r="C318" s="1" t="s">
        <v>31</v>
      </c>
      <c r="D318" s="17">
        <f>ROUND(D75-0.01,0)</f>
        <v>0</v>
      </c>
      <c r="E318" s="17">
        <f>ROUND(D318*0.16-0.01,0)</f>
        <v>0</v>
      </c>
      <c r="F318" s="17">
        <f>ROUND(E75-0.01,0)</f>
        <v>0</v>
      </c>
    </row>
    <row r="319" spans="3:6" ht="12.75">
      <c r="C319" s="1" t="s">
        <v>32</v>
      </c>
      <c r="D319" s="17">
        <f>ROUND(F184-0.01,0)+D307</f>
        <v>0</v>
      </c>
      <c r="E319" s="17">
        <f>ROUND(G75,0)</f>
        <v>0</v>
      </c>
      <c r="F319" s="17"/>
    </row>
    <row r="320" spans="3:6" ht="12.75">
      <c r="C320" s="1" t="s">
        <v>33</v>
      </c>
      <c r="D320" s="17"/>
      <c r="E320" s="17">
        <f>ROUND(G184,0)</f>
        <v>0</v>
      </c>
      <c r="F320" s="17"/>
    </row>
    <row r="321" spans="3:6" ht="12.75">
      <c r="C321" s="1" t="s">
        <v>34</v>
      </c>
      <c r="D321" s="17">
        <f>D317-D319-D320</f>
        <v>0</v>
      </c>
      <c r="E321" s="17">
        <f>E318-E319-E320</f>
        <v>0</v>
      </c>
      <c r="F321" s="17"/>
    </row>
    <row r="322" spans="3:6" ht="12.75">
      <c r="C322" s="1" t="s">
        <v>35</v>
      </c>
      <c r="D322" s="17"/>
      <c r="E322" s="17">
        <f>IF(E311&lt;0,-E311,0)</f>
        <v>0</v>
      </c>
      <c r="F322" s="17"/>
    </row>
    <row r="323" spans="3:11" ht="12.75">
      <c r="C323" s="1" t="s">
        <v>36</v>
      </c>
      <c r="D323" s="17">
        <f>ROUND(F12+F19+F26+F33+F40+F47+F54+F61+F68+F75-0.01,0)</f>
        <v>0</v>
      </c>
      <c r="E323" s="17">
        <f>E321-E322</f>
        <v>0</v>
      </c>
      <c r="F323" s="17"/>
      <c r="K323">
        <f>IF(E323&lt;0,0,E323)</f>
        <v>0</v>
      </c>
    </row>
    <row r="324" spans="3:6" ht="12.75">
      <c r="C324" s="1" t="s">
        <v>40</v>
      </c>
      <c r="D324" s="17">
        <f>SUM($J$217:J324)</f>
        <v>0</v>
      </c>
      <c r="E324" s="17"/>
      <c r="F324" s="17"/>
    </row>
    <row r="325" spans="3:10" ht="12.75">
      <c r="C325" s="1" t="s">
        <v>38</v>
      </c>
      <c r="D325" s="17">
        <f>D322-D323-D324</f>
        <v>0</v>
      </c>
      <c r="E325" s="17"/>
      <c r="F325" s="17"/>
      <c r="J325">
        <f>IF(D325&lt;0,0,D325)</f>
        <v>0</v>
      </c>
    </row>
    <row r="326" spans="4:6" ht="12.75">
      <c r="D326" s="17"/>
      <c r="E326" s="17"/>
      <c r="F326" s="17"/>
    </row>
    <row r="327" spans="4:6" ht="12.75">
      <c r="D327" s="17"/>
      <c r="E327" s="17"/>
      <c r="F327" s="17"/>
    </row>
    <row r="328" spans="3:6" ht="12.75">
      <c r="C328" s="14" t="s">
        <v>49</v>
      </c>
      <c r="D328" s="21" t="s">
        <v>72</v>
      </c>
      <c r="E328" s="21" t="s">
        <v>73</v>
      </c>
      <c r="F328" s="17"/>
    </row>
    <row r="329" spans="3:6" ht="12.75">
      <c r="C329" s="15" t="s">
        <v>30</v>
      </c>
      <c r="D329" s="17">
        <f>D317+D330</f>
        <v>0</v>
      </c>
      <c r="E329" s="17"/>
      <c r="F329" s="17"/>
    </row>
    <row r="330" spans="3:6" ht="12.75">
      <c r="C330" s="1" t="s">
        <v>31</v>
      </c>
      <c r="D330" s="17">
        <f>ROUND(D82-0.01,0)</f>
        <v>0</v>
      </c>
      <c r="E330" s="17">
        <f>ROUND(D330*0.16-0.01,0)</f>
        <v>0</v>
      </c>
      <c r="F330" s="17">
        <f>ROUND(E82-0.01,0)</f>
        <v>0</v>
      </c>
    </row>
    <row r="331" spans="3:6" ht="12.75">
      <c r="C331" s="1" t="s">
        <v>32</v>
      </c>
      <c r="D331" s="17">
        <f>ROUND(F193-0.01,0)+D319</f>
        <v>0</v>
      </c>
      <c r="E331" s="17">
        <f>ROUND(G82,0)</f>
        <v>0</v>
      </c>
      <c r="F331" s="17"/>
    </row>
    <row r="332" spans="3:6" ht="12.75">
      <c r="C332" s="1" t="s">
        <v>33</v>
      </c>
      <c r="D332" s="17"/>
      <c r="E332" s="17">
        <f>ROUND(G193,0)</f>
        <v>0</v>
      </c>
      <c r="F332" s="17"/>
    </row>
    <row r="333" spans="3:6" ht="12.75">
      <c r="C333" s="1" t="s">
        <v>34</v>
      </c>
      <c r="D333" s="17">
        <f>D329-D331-D332</f>
        <v>0</v>
      </c>
      <c r="E333" s="17">
        <f>E330-E331-E332</f>
        <v>0</v>
      </c>
      <c r="F333" s="17"/>
    </row>
    <row r="334" spans="3:6" ht="12.75">
      <c r="C334" s="1" t="s">
        <v>35</v>
      </c>
      <c r="D334" s="17"/>
      <c r="E334" s="17">
        <f>IF(E323&lt;0,-E323,0)</f>
        <v>0</v>
      </c>
      <c r="F334" s="17"/>
    </row>
    <row r="335" spans="3:11" ht="12.75">
      <c r="C335" s="1" t="s">
        <v>36</v>
      </c>
      <c r="D335" s="17">
        <f>ROUND(F12+F19+F26+F33+F40+F47+F54+F61+F68+F75+F82-0.01,0)</f>
        <v>0</v>
      </c>
      <c r="E335" s="17">
        <f>E333-E334</f>
        <v>0</v>
      </c>
      <c r="F335" s="17"/>
      <c r="K335">
        <f>IF(E335&lt;0,0,E335)</f>
        <v>0</v>
      </c>
    </row>
    <row r="336" spans="3:6" ht="12.75">
      <c r="C336" s="1" t="s">
        <v>40</v>
      </c>
      <c r="D336" s="17">
        <f>SUM($J$217:J336)</f>
        <v>0</v>
      </c>
      <c r="E336" s="17"/>
      <c r="F336" s="17"/>
    </row>
    <row r="337" spans="3:10" ht="12.75">
      <c r="C337" s="1" t="s">
        <v>38</v>
      </c>
      <c r="D337" s="17">
        <f>D334-D335-D336</f>
        <v>0</v>
      </c>
      <c r="E337" s="17"/>
      <c r="F337" s="17"/>
      <c r="J337">
        <f>IF(D337&lt;0,0,D337)</f>
        <v>0</v>
      </c>
    </row>
    <row r="338" spans="4:6" ht="12.75">
      <c r="D338" s="17"/>
      <c r="E338" s="17"/>
      <c r="F338" s="17"/>
    </row>
    <row r="339" spans="4:6" ht="12.75">
      <c r="D339" s="17"/>
      <c r="E339" s="17"/>
      <c r="F339" s="17"/>
    </row>
    <row r="340" spans="3:6" ht="12.75">
      <c r="C340" s="14" t="s">
        <v>50</v>
      </c>
      <c r="D340" s="21" t="s">
        <v>72</v>
      </c>
      <c r="E340" s="21" t="s">
        <v>73</v>
      </c>
      <c r="F340" s="17"/>
    </row>
    <row r="341" spans="3:6" ht="12.75">
      <c r="C341" s="15" t="s">
        <v>30</v>
      </c>
      <c r="D341" s="17">
        <f>D329+D342</f>
        <v>0</v>
      </c>
      <c r="E341" s="17"/>
      <c r="F341" s="17"/>
    </row>
    <row r="342" spans="3:6" ht="12.75">
      <c r="C342" s="1" t="s">
        <v>31</v>
      </c>
      <c r="D342" s="17">
        <f>ROUND(D89-0.01,0)</f>
        <v>0</v>
      </c>
      <c r="E342" s="17">
        <f>ROUND(D342*0.16-0.01,0)</f>
        <v>0</v>
      </c>
      <c r="F342" s="17">
        <f>ROUND(E89-0.01,0)</f>
        <v>0</v>
      </c>
    </row>
    <row r="343" spans="3:6" ht="12.75">
      <c r="C343" s="1" t="s">
        <v>32</v>
      </c>
      <c r="D343" s="17">
        <f>ROUND(F205-0.01,0)</f>
        <v>0</v>
      </c>
      <c r="E343" s="17">
        <f>ROUND(G89,0)</f>
        <v>0</v>
      </c>
      <c r="F343" s="17"/>
    </row>
    <row r="344" spans="3:6" ht="12.75">
      <c r="C344" s="1" t="s">
        <v>33</v>
      </c>
      <c r="D344" s="17"/>
      <c r="E344" s="17">
        <f>ROUND(G202,0)</f>
        <v>0</v>
      </c>
      <c r="F344" s="17"/>
    </row>
    <row r="345" spans="3:6" ht="12.75">
      <c r="C345" s="1" t="s">
        <v>34</v>
      </c>
      <c r="D345" s="17">
        <f>D341-D343-D344</f>
        <v>0</v>
      </c>
      <c r="E345" s="17">
        <f>E342-E343-E344</f>
        <v>0</v>
      </c>
      <c r="F345" s="17"/>
    </row>
    <row r="346" spans="3:6" ht="12.75">
      <c r="C346" s="1" t="s">
        <v>35</v>
      </c>
      <c r="D346" s="17"/>
      <c r="E346" s="17">
        <f>IF(E335&lt;0,-E335,0)</f>
        <v>0</v>
      </c>
      <c r="F346" s="17"/>
    </row>
    <row r="347" spans="3:11" ht="12.75">
      <c r="C347" s="1" t="s">
        <v>36</v>
      </c>
      <c r="D347" s="17">
        <f>ROUND(F92-0.01,0)</f>
        <v>0</v>
      </c>
      <c r="E347" s="17">
        <f>E345-E346</f>
        <v>0</v>
      </c>
      <c r="F347" s="17"/>
      <c r="K347">
        <f>IF(E347&lt;0,0,E347)</f>
        <v>0</v>
      </c>
    </row>
    <row r="348" spans="3:7" ht="12.75">
      <c r="C348" s="1" t="s">
        <v>40</v>
      </c>
      <c r="D348" s="17">
        <f>SUM($J$217:J348)</f>
        <v>0</v>
      </c>
      <c r="F348" s="17"/>
      <c r="G348" s="17"/>
    </row>
    <row r="349" spans="3:10" ht="12.75">
      <c r="C349" s="1" t="s">
        <v>38</v>
      </c>
      <c r="D349" s="17">
        <f>D346-D347-D348</f>
        <v>0</v>
      </c>
      <c r="F349" s="17"/>
      <c r="G349" s="17"/>
      <c r="J349">
        <f>IF(D349&lt;0,0,D349)</f>
        <v>0</v>
      </c>
    </row>
    <row r="350" spans="4:6" ht="12.75">
      <c r="D350" s="17"/>
      <c r="F350" s="17"/>
    </row>
    <row r="351" spans="4:6" ht="12.75">
      <c r="D351" s="17"/>
      <c r="F351" s="17"/>
    </row>
    <row r="352" spans="3:4" ht="12.75">
      <c r="C352" s="16" t="s">
        <v>75</v>
      </c>
      <c r="D352" s="17"/>
    </row>
    <row r="353" spans="3:4" ht="12.75">
      <c r="C353" t="s">
        <v>71</v>
      </c>
      <c r="D353" s="17">
        <f>ROUND(D92,0)</f>
        <v>0</v>
      </c>
    </row>
    <row r="354" spans="3:4" ht="12.75">
      <c r="C354" s="1" t="s">
        <v>70</v>
      </c>
      <c r="D354" s="17"/>
    </row>
    <row r="355" spans="3:4" ht="12.75">
      <c r="C355" t="s">
        <v>51</v>
      </c>
      <c r="D355" s="17">
        <f>D353+D354</f>
        <v>0</v>
      </c>
    </row>
    <row r="356" spans="3:4" ht="12.75">
      <c r="C356" t="s">
        <v>52</v>
      </c>
      <c r="D356" s="17">
        <f>ROUND(F205,0)</f>
        <v>0</v>
      </c>
    </row>
    <row r="357" spans="3:4" ht="12.75">
      <c r="C357" t="s">
        <v>53</v>
      </c>
      <c r="D357" s="17">
        <f>ROUND(D344,0)</f>
        <v>0</v>
      </c>
    </row>
    <row r="358" spans="3:4" ht="12.75">
      <c r="C358" t="s">
        <v>69</v>
      </c>
      <c r="D358" s="17"/>
    </row>
    <row r="359" spans="3:4" ht="12.75">
      <c r="C359" t="s">
        <v>54</v>
      </c>
      <c r="D359" s="17">
        <f>SUM(D356:D358)</f>
        <v>0</v>
      </c>
    </row>
    <row r="360" spans="3:4" ht="12.75">
      <c r="C360" t="s">
        <v>55</v>
      </c>
      <c r="D360" s="17">
        <f>D355-D359</f>
        <v>0</v>
      </c>
    </row>
    <row r="361" spans="3:4" ht="12.75">
      <c r="C361" t="s">
        <v>56</v>
      </c>
      <c r="D361" s="17"/>
    </row>
    <row r="362" spans="3:4" ht="12.75">
      <c r="C362" s="1" t="s">
        <v>74</v>
      </c>
      <c r="D362" s="17">
        <f>ROUND(F92,0)</f>
        <v>0</v>
      </c>
    </row>
    <row r="363" spans="3:4" ht="12.75">
      <c r="C363" t="s">
        <v>57</v>
      </c>
      <c r="D363" s="17">
        <f>SUM(J217:J349)</f>
        <v>0</v>
      </c>
    </row>
    <row r="364" spans="3:6" ht="12.75">
      <c r="C364" t="s">
        <v>58</v>
      </c>
      <c r="D364" s="17">
        <f>D361-D362-D363</f>
        <v>0</v>
      </c>
      <c r="F364" s="17"/>
    </row>
    <row r="365" spans="4:6" ht="12.75">
      <c r="D365" s="17"/>
      <c r="F365" s="17"/>
    </row>
    <row r="366" spans="4:6" ht="12.75">
      <c r="D366" s="17"/>
      <c r="F366" s="17"/>
    </row>
    <row r="367" spans="3:6" ht="12.75">
      <c r="C367" s="16" t="s">
        <v>59</v>
      </c>
      <c r="D367" s="18" t="s">
        <v>60</v>
      </c>
      <c r="E367" s="18" t="s">
        <v>61</v>
      </c>
      <c r="F367" s="17"/>
    </row>
    <row r="368" spans="3:6" ht="12.75">
      <c r="C368" s="1" t="s">
        <v>76</v>
      </c>
      <c r="D368" s="17">
        <f>ROUND(D92,0)</f>
        <v>0</v>
      </c>
      <c r="E368" s="17">
        <f>D210+D222+D234+D246+D258+D270+D282+D294+D306+D318+D330+D342</f>
        <v>0</v>
      </c>
      <c r="F368" s="17"/>
    </row>
    <row r="369" spans="3:6" ht="12.75">
      <c r="C369" t="s">
        <v>62</v>
      </c>
      <c r="D369" s="17">
        <f>ROUND(D368*0.16-0.01,0)</f>
        <v>0</v>
      </c>
      <c r="E369" s="17">
        <f>E210+E222+E234+E246+E258+E270+E282+E294+E306+E318+E330+E342</f>
        <v>0</v>
      </c>
      <c r="F369" s="17"/>
    </row>
    <row r="370" spans="3:6" ht="12.75">
      <c r="C370" t="s">
        <v>9</v>
      </c>
      <c r="D370" s="17">
        <f>ROUND(G92,0)</f>
        <v>0</v>
      </c>
      <c r="E370" s="17">
        <f>E211+E223+E235+E247+E259+E271+E283+E295+E307+E319+E331+E343</f>
        <v>0</v>
      </c>
      <c r="F370" s="17"/>
    </row>
    <row r="371" spans="3:6" ht="12.75">
      <c r="C371" t="s">
        <v>63</v>
      </c>
      <c r="D371" s="17">
        <f>D369-D370</f>
        <v>0</v>
      </c>
      <c r="E371" s="17">
        <f>E369-E370</f>
        <v>0</v>
      </c>
      <c r="F371" s="17"/>
    </row>
    <row r="372" spans="3:6" ht="12.75">
      <c r="C372" t="s">
        <v>64</v>
      </c>
      <c r="D372" s="17">
        <f>ROUND(G205,0)</f>
        <v>0</v>
      </c>
      <c r="E372" s="17">
        <f>E212+E224+E236+E248+E260+E272+E284+E296+E308+E320+E332+E344</f>
        <v>0</v>
      </c>
      <c r="F372" s="17"/>
    </row>
    <row r="373" spans="3:5" ht="12.75">
      <c r="C373" s="10" t="s">
        <v>63</v>
      </c>
      <c r="D373" s="17">
        <f>D371-D372</f>
        <v>0</v>
      </c>
      <c r="E373" s="17">
        <f>E371-E372</f>
        <v>0</v>
      </c>
    </row>
    <row r="374" spans="3:5" ht="12.75">
      <c r="C374" s="1" t="s">
        <v>65</v>
      </c>
      <c r="D374" s="17">
        <f>E214</f>
        <v>0</v>
      </c>
      <c r="E374" s="17">
        <f>E214</f>
        <v>0</v>
      </c>
    </row>
    <row r="375" spans="3:5" ht="12.75">
      <c r="C375" s="1" t="s">
        <v>66</v>
      </c>
      <c r="D375" s="17">
        <f>D373-D374</f>
        <v>0</v>
      </c>
      <c r="E375" s="17">
        <f>E373-E374</f>
        <v>0</v>
      </c>
    </row>
    <row r="376" spans="3:5" ht="12.75">
      <c r="C376" t="s">
        <v>57</v>
      </c>
      <c r="D376" s="17">
        <f>SUM(K215:K349)</f>
        <v>0</v>
      </c>
      <c r="E376" s="17">
        <f>D376</f>
        <v>0</v>
      </c>
    </row>
    <row r="377" spans="3:5" ht="12.75">
      <c r="C377" t="s">
        <v>67</v>
      </c>
      <c r="D377" s="17">
        <f>D375-D376</f>
        <v>0</v>
      </c>
      <c r="E377" s="17">
        <f>E375-E376</f>
        <v>0</v>
      </c>
    </row>
  </sheetData>
  <printOptions gridLines="1" horizontalCentered="1"/>
  <pageMargins left="0.5905511811023623" right="0.3937007874015748" top="0.7086614173228347" bottom="0.7086614173228347" header="0" footer="0.5118110236220472"/>
  <pageSetup fitToHeight="0" horizontalDpi="300" verticalDpi="300" orientation="landscape" paperSize="122" scale="8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2014-06-12T16:55:59Z</cp:lastPrinted>
  <dcterms:created xsi:type="dcterms:W3CDTF">2008-05-01T17:51:40Z</dcterms:created>
  <dcterms:modified xsi:type="dcterms:W3CDTF">2015-02-09T00:38:15Z</dcterms:modified>
  <cp:category/>
  <cp:version/>
  <cp:contentType/>
  <cp:contentStatus/>
</cp:coreProperties>
</file>