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ContabilidadProfesionistas" sheetId="1" r:id="rId1"/>
  </sheets>
  <definedNames>
    <definedName name="_xlnm.Print_Area" localSheetId="0">'ContabilidadProfesionistas'!$A$1:$I$401</definedName>
    <definedName name="_xlnm.Print_Titles" localSheetId="0">'ContabilidadProfesionistas'!$1:$5</definedName>
  </definedNames>
  <calcPr fullCalcOnLoad="1"/>
</workbook>
</file>

<file path=xl/sharedStrings.xml><?xml version="1.0" encoding="utf-8"?>
<sst xmlns="http://schemas.openxmlformats.org/spreadsheetml/2006/main" count="477" uniqueCount="81">
  <si>
    <t>Nombre</t>
  </si>
  <si>
    <t>INGRESOS:</t>
  </si>
  <si>
    <t>Enero:</t>
  </si>
  <si>
    <t>#</t>
  </si>
  <si>
    <t>Fecha</t>
  </si>
  <si>
    <t>Cliente</t>
  </si>
  <si>
    <t xml:space="preserve">Monto  </t>
  </si>
  <si>
    <t xml:space="preserve">Iva   </t>
  </si>
  <si>
    <t>ISR retenido</t>
  </si>
  <si>
    <t>Iva retenido</t>
  </si>
  <si>
    <t xml:space="preserve">Total   </t>
  </si>
  <si>
    <t>Concepto</t>
  </si>
  <si>
    <t>Totales</t>
  </si>
  <si>
    <t>Febrero:</t>
  </si>
  <si>
    <t>Marzo:</t>
  </si>
  <si>
    <t>Abril:</t>
  </si>
  <si>
    <t>Mayo:</t>
  </si>
  <si>
    <t>Junio:</t>
  </si>
  <si>
    <t>Julio:</t>
  </si>
  <si>
    <t>Agosto:</t>
  </si>
  <si>
    <t>Septiembre:</t>
  </si>
  <si>
    <t>Octubre:</t>
  </si>
  <si>
    <t>Noviembre:</t>
  </si>
  <si>
    <t>Diciembre</t>
  </si>
  <si>
    <t>Totales anuales</t>
  </si>
  <si>
    <t>DEDUCCIONES:</t>
  </si>
  <si>
    <t>Proveedor</t>
  </si>
  <si>
    <t>Factura</t>
  </si>
  <si>
    <t>Diciembre:</t>
  </si>
  <si>
    <t>Resumen enero:</t>
  </si>
  <si>
    <t>Ingresos totales</t>
  </si>
  <si>
    <t>Ingresos / Iva trasladado</t>
  </si>
  <si>
    <t>Deducciones / Iva retenido</t>
  </si>
  <si>
    <t>Deducción de inversiones / Iva acreditable</t>
  </si>
  <si>
    <t>Base del ISR / Saldo a cargo (a favor) del periodo</t>
  </si>
  <si>
    <t>ISR del periodo / Saldo a favor de periodos anteriores</t>
  </si>
  <si>
    <t>Retenciones de ISR / Saldo a cargo (a favor) de IVA</t>
  </si>
  <si>
    <t>Pagos provisionales de ISR</t>
  </si>
  <si>
    <t>Cantidad a pagar (saldo a favor) del periodo</t>
  </si>
  <si>
    <t>Resumen febrero:</t>
  </si>
  <si>
    <t>Pagos provisionales de ISR anteriores</t>
  </si>
  <si>
    <t>Resumen marzo:</t>
  </si>
  <si>
    <t>Resumen abril:</t>
  </si>
  <si>
    <t>Resumen mayo:</t>
  </si>
  <si>
    <t>Resumen junio:</t>
  </si>
  <si>
    <t>Resumen julio:</t>
  </si>
  <si>
    <t>Resumen agosto:</t>
  </si>
  <si>
    <t>Resumen septiembre:</t>
  </si>
  <si>
    <t>Resumen octubre:</t>
  </si>
  <si>
    <t>Resumen noviembre:</t>
  </si>
  <si>
    <t>Resumen diciembre:</t>
  </si>
  <si>
    <t>Total de ingresos</t>
  </si>
  <si>
    <t>Deducciones</t>
  </si>
  <si>
    <t>Deducción de inversiones</t>
  </si>
  <si>
    <t>Total de deducciones</t>
  </si>
  <si>
    <t>Base del impuesto</t>
  </si>
  <si>
    <t>ISR del ejercicio</t>
  </si>
  <si>
    <t>Pagos provisionales</t>
  </si>
  <si>
    <t>Saldo a cargo (a favor)</t>
  </si>
  <si>
    <t>IVA:</t>
  </si>
  <si>
    <t>Real:</t>
  </si>
  <si>
    <t>Pagos prov.</t>
  </si>
  <si>
    <t>Iva trasladado</t>
  </si>
  <si>
    <t>Neto</t>
  </si>
  <si>
    <t>Iva acreditable</t>
  </si>
  <si>
    <t>Saldo a favor del ejercicio anterior</t>
  </si>
  <si>
    <t>A cargo (a favor)</t>
  </si>
  <si>
    <t>Neto a cargo (a favor)</t>
  </si>
  <si>
    <t>Persona física profesionista</t>
  </si>
  <si>
    <t>Deducciones personales</t>
  </si>
  <si>
    <t>Utilidad en venta de activos fijos</t>
  </si>
  <si>
    <t>Ingresos anuales</t>
  </si>
  <si>
    <t>ISR</t>
  </si>
  <si>
    <t>IVA</t>
  </si>
  <si>
    <t>Retenciones de ISR</t>
  </si>
  <si>
    <t>Resumen anual ISR:</t>
  </si>
  <si>
    <t>Ingresos al 16%</t>
  </si>
  <si>
    <t>RFC</t>
  </si>
  <si>
    <t>Pago</t>
  </si>
  <si>
    <t>Folio (UUID)</t>
  </si>
  <si>
    <t>Contabilidad del año 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</si>
</sst>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;\(0\)"/>
    <numFmt numFmtId="165" formatCode="_-&quot;$&quot;\ * #,##0_-;\-&quot;$&quot;\ * #,##0_-;_-&quot;$&quot;\ * &quot;-&quot;_-;_-@_-"/>
    <numFmt numFmtId="166" formatCode="_-&quot;$&quot;\ * #,##0.00_-;\-&quot;$&quot;\ * #,##0.00_-;_-&quot;$&quot;\ * &quot;-&quot;??_-;_-@_-"/>
    <numFmt numFmtId="167" formatCode="#,##0.0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0" fontId="0" fillId="0" borderId="0" xfId="0" applyNumberFormat="1" applyAlignment="1">
      <alignment/>
    </xf>
    <xf numFmtId="4" fontId="0" fillId="0" borderId="0" xfId="0" applyAlignment="1" quotePrefix="1">
      <alignment/>
    </xf>
    <xf numFmtId="4" fontId="0" fillId="0" borderId="0" xfId="0" applyAlignment="1">
      <alignment horizontal="centerContinuous"/>
    </xf>
    <xf numFmtId="4" fontId="1" fillId="0" borderId="0" xfId="0" applyFont="1" applyAlignment="1">
      <alignment horizontal="centerContinuous"/>
    </xf>
    <xf numFmtId="4" fontId="1" fillId="0" borderId="0" xfId="0" applyFont="1" applyAlignment="1" quotePrefix="1">
      <alignment horizontal="left"/>
    </xf>
    <xf numFmtId="4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4" fontId="0" fillId="0" borderId="0" xfId="0" applyAlignment="1" quotePrefix="1">
      <alignment horizontal="right"/>
    </xf>
    <xf numFmtId="4" fontId="0" fillId="0" borderId="0" xfId="0" applyAlignment="1">
      <alignment horizontal="left"/>
    </xf>
    <xf numFmtId="4" fontId="1" fillId="0" borderId="0" xfId="0" applyFont="1" applyAlignment="1">
      <alignment horizontal="left"/>
    </xf>
    <xf numFmtId="17" fontId="0" fillId="0" borderId="0" xfId="0" applyNumberFormat="1" applyAlignment="1">
      <alignment horizontal="center"/>
    </xf>
    <xf numFmtId="4" fontId="1" fillId="0" borderId="0" xfId="0" applyFont="1" applyAlignment="1">
      <alignment/>
    </xf>
    <xf numFmtId="4" fontId="1" fillId="0" borderId="0" xfId="0" applyFont="1" applyAlignment="1" quotePrefix="1">
      <alignment horizontal="left"/>
    </xf>
    <xf numFmtId="4" fontId="1" fillId="0" borderId="0" xfId="0" applyFont="1" applyAlignment="1">
      <alignment horizontal="left"/>
    </xf>
    <xf numFmtId="4" fontId="1" fillId="0" borderId="0" xfId="0" applyFont="1" applyAlignment="1" quotePrefix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 vertical="center" wrapText="1"/>
    </xf>
    <xf numFmtId="4" fontId="1" fillId="0" borderId="0" xfId="0" applyFont="1" applyAlignment="1">
      <alignment/>
    </xf>
    <xf numFmtId="4" fontId="1" fillId="0" borderId="0" xfId="0" applyFont="1" applyAlignment="1">
      <alignment/>
    </xf>
    <xf numFmtId="4" fontId="1" fillId="0" borderId="0" xfId="0" applyFont="1" applyAlignment="1">
      <alignment horizontal="right"/>
    </xf>
    <xf numFmtId="49" fontId="0" fillId="0" borderId="0" xfId="0" applyNumberFormat="1" applyAlignment="1" quotePrefix="1">
      <alignment horizontal="left"/>
    </xf>
    <xf numFmtId="4" fontId="0" fillId="2" borderId="0" xfId="0" applyFill="1" applyAlignment="1" quotePrefix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40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3" max="3" width="43.7109375" style="0" customWidth="1"/>
    <col min="4" max="4" width="12.28125" style="0" customWidth="1"/>
    <col min="8" max="8" width="12.28125" style="0" customWidth="1"/>
    <col min="9" max="9" width="30.7109375" style="0" customWidth="1"/>
    <col min="11" max="11" width="44.7109375" style="0" customWidth="1"/>
  </cols>
  <sheetData>
    <row r="1" spans="1:9" ht="12.75">
      <c r="A1" s="5" t="s">
        <v>0</v>
      </c>
      <c r="B1" s="4"/>
      <c r="C1" s="4"/>
      <c r="D1" s="4"/>
      <c r="E1" s="4"/>
      <c r="F1" s="4"/>
      <c r="G1" s="4"/>
      <c r="H1" s="4"/>
      <c r="I1" s="4"/>
    </row>
    <row r="2" spans="1:9" ht="12.75">
      <c r="A2" s="5" t="s">
        <v>68</v>
      </c>
      <c r="B2" s="4"/>
      <c r="C2" s="4"/>
      <c r="D2" s="4"/>
      <c r="E2" s="4"/>
      <c r="F2" s="4"/>
      <c r="G2" s="4"/>
      <c r="H2" s="4"/>
      <c r="I2" s="4"/>
    </row>
    <row r="3" spans="1:9" ht="12.75">
      <c r="A3" s="5" t="s">
        <v>80</v>
      </c>
      <c r="B3" s="4"/>
      <c r="C3" s="4"/>
      <c r="D3" s="4"/>
      <c r="E3" s="4"/>
      <c r="F3" s="4"/>
      <c r="G3" s="4"/>
      <c r="H3" s="4"/>
      <c r="I3" s="4"/>
    </row>
    <row r="4" spans="1:7" ht="12.75">
      <c r="A4" s="5"/>
      <c r="B4" s="4"/>
      <c r="C4" s="4"/>
      <c r="D4" s="4"/>
      <c r="E4" s="4"/>
      <c r="F4" s="4"/>
      <c r="G4" s="4"/>
    </row>
    <row r="6" ht="12.75">
      <c r="A6" s="13" t="s">
        <v>1</v>
      </c>
    </row>
    <row r="8" ht="12.75">
      <c r="A8" s="11" t="s">
        <v>2</v>
      </c>
    </row>
    <row r="9" spans="1:11" ht="12.75">
      <c r="A9" s="7" t="s">
        <v>3</v>
      </c>
      <c r="B9" s="7" t="s">
        <v>4</v>
      </c>
      <c r="C9" s="7" t="s">
        <v>5</v>
      </c>
      <c r="D9" s="23" t="s">
        <v>6</v>
      </c>
      <c r="E9" s="9" t="s">
        <v>7</v>
      </c>
      <c r="F9" t="s">
        <v>8</v>
      </c>
      <c r="G9" s="9" t="s">
        <v>9</v>
      </c>
      <c r="H9" s="9" t="s">
        <v>10</v>
      </c>
      <c r="I9" s="7" t="s">
        <v>11</v>
      </c>
      <c r="J9" s="7" t="s">
        <v>78</v>
      </c>
      <c r="K9" s="1" t="s">
        <v>79</v>
      </c>
    </row>
    <row r="10" spans="1:11" ht="12.75">
      <c r="A10" s="2">
        <v>1</v>
      </c>
      <c r="B10" s="8"/>
      <c r="C10" s="22"/>
      <c r="E10">
        <f>ROUND(D10*0.16,2)</f>
        <v>0</v>
      </c>
      <c r="F10">
        <f>ROUND(D10*0.1,2)</f>
        <v>0</v>
      </c>
      <c r="G10">
        <f>ROUND(E10/3*2,2)</f>
        <v>0</v>
      </c>
      <c r="H10" s="3">
        <f>D10+E10-F10-G10</f>
        <v>0</v>
      </c>
      <c r="I10" s="22"/>
      <c r="J10" s="8"/>
      <c r="K10" s="22"/>
    </row>
    <row r="11" spans="1:11" ht="12.75">
      <c r="A11" s="2">
        <f>1+A10</f>
        <v>2</v>
      </c>
      <c r="B11" s="8"/>
      <c r="C11" s="22"/>
      <c r="E11">
        <f>ROUND(D11*0.16,2)</f>
        <v>0</v>
      </c>
      <c r="F11">
        <f>ROUND(D11*0.1,2)</f>
        <v>0</v>
      </c>
      <c r="G11">
        <f>ROUND(E11/3*2,2)</f>
        <v>0</v>
      </c>
      <c r="H11" s="3">
        <f>D11+E11-F11-G11</f>
        <v>0</v>
      </c>
      <c r="I11" s="22"/>
      <c r="J11" s="8"/>
      <c r="K11" s="22"/>
    </row>
    <row r="12" spans="1:11" ht="12.75">
      <c r="A12" s="2">
        <f>1+A11</f>
        <v>3</v>
      </c>
      <c r="B12" s="8"/>
      <c r="C12" s="22"/>
      <c r="E12">
        <f>ROUND(D12*0.16,2)</f>
        <v>0</v>
      </c>
      <c r="F12">
        <f>ROUND(D12*0.1,2)</f>
        <v>0</v>
      </c>
      <c r="G12">
        <f>ROUND(E12/3*2,2)</f>
        <v>0</v>
      </c>
      <c r="H12" s="3">
        <f>D12+E12-F12-G12</f>
        <v>0</v>
      </c>
      <c r="I12" s="22"/>
      <c r="J12" s="8"/>
      <c r="K12" s="22"/>
    </row>
    <row r="13" spans="1:11" ht="12.75">
      <c r="A13" s="2">
        <f>1+A12</f>
        <v>4</v>
      </c>
      <c r="B13" s="8"/>
      <c r="C13" s="22"/>
      <c r="E13">
        <f>ROUND(D13*0.16,2)</f>
        <v>0</v>
      </c>
      <c r="F13">
        <f>ROUND(D13*0.1,2)</f>
        <v>0</v>
      </c>
      <c r="G13">
        <f>ROUND(E13/3*2,2)</f>
        <v>0</v>
      </c>
      <c r="H13" s="3">
        <f>D13+E13-F13-G13</f>
        <v>0</v>
      </c>
      <c r="I13" s="22"/>
      <c r="J13" s="8"/>
      <c r="K13" s="22"/>
    </row>
    <row r="14" spans="3:11" ht="12.75">
      <c r="C14" t="s">
        <v>12</v>
      </c>
      <c r="D14">
        <f>SUM(D10:D13)</f>
        <v>0</v>
      </c>
      <c r="E14">
        <f>SUM(E10:E13)</f>
        <v>0</v>
      </c>
      <c r="F14">
        <f>SUM(F10:F13)</f>
        <v>0</v>
      </c>
      <c r="G14">
        <f>SUM(G10:G13)</f>
        <v>0</v>
      </c>
      <c r="H14">
        <f>SUM(H10:H13)</f>
        <v>0</v>
      </c>
      <c r="J14" s="8"/>
      <c r="K14" s="1"/>
    </row>
    <row r="17" ht="12.75">
      <c r="A17" s="11" t="s">
        <v>13</v>
      </c>
    </row>
    <row r="18" spans="1:11" ht="12.75">
      <c r="A18" s="7" t="s">
        <v>3</v>
      </c>
      <c r="B18" s="7" t="s">
        <v>4</v>
      </c>
      <c r="C18" s="7" t="s">
        <v>5</v>
      </c>
      <c r="D18" s="9" t="s">
        <v>6</v>
      </c>
      <c r="E18" s="9" t="s">
        <v>7</v>
      </c>
      <c r="F18" t="s">
        <v>8</v>
      </c>
      <c r="G18" s="9" t="s">
        <v>9</v>
      </c>
      <c r="H18" s="9" t="s">
        <v>10</v>
      </c>
      <c r="I18" s="7" t="s">
        <v>11</v>
      </c>
      <c r="J18" s="7" t="s">
        <v>78</v>
      </c>
      <c r="K18" s="1" t="s">
        <v>79</v>
      </c>
    </row>
    <row r="19" spans="1:11" ht="12.75">
      <c r="A19" s="2">
        <f>1+A13</f>
        <v>5</v>
      </c>
      <c r="B19" s="8"/>
      <c r="C19" s="22"/>
      <c r="E19">
        <f>ROUND(D19*0.16,2)</f>
        <v>0</v>
      </c>
      <c r="F19">
        <f>ROUND(D19*0.1,2)</f>
        <v>0</v>
      </c>
      <c r="G19">
        <f>ROUND(E19/3*2,2)</f>
        <v>0</v>
      </c>
      <c r="H19" s="3">
        <f>D19+E19-F19-G19</f>
        <v>0</v>
      </c>
      <c r="I19" s="22"/>
      <c r="J19" s="8"/>
      <c r="K19" s="22"/>
    </row>
    <row r="20" spans="1:11" ht="12.75">
      <c r="A20" s="2">
        <f>1+A19</f>
        <v>6</v>
      </c>
      <c r="B20" s="8"/>
      <c r="C20" s="22"/>
      <c r="E20">
        <f>ROUND(D20*0.16,2)</f>
        <v>0</v>
      </c>
      <c r="F20">
        <f>ROUND(D20*0.1,2)</f>
        <v>0</v>
      </c>
      <c r="G20">
        <f>ROUND(E20/3*2,2)</f>
        <v>0</v>
      </c>
      <c r="H20" s="3">
        <f>D20+E20-F20-G20</f>
        <v>0</v>
      </c>
      <c r="I20" s="22"/>
      <c r="J20" s="8"/>
      <c r="K20" s="22"/>
    </row>
    <row r="21" spans="1:11" ht="12.75">
      <c r="A21" s="2">
        <f>1+A20</f>
        <v>7</v>
      </c>
      <c r="B21" s="8"/>
      <c r="C21" s="22"/>
      <c r="E21">
        <f>ROUND(D21*0.16,2)</f>
        <v>0</v>
      </c>
      <c r="F21">
        <f>ROUND(D21*0.1,2)</f>
        <v>0</v>
      </c>
      <c r="G21">
        <f>ROUND(E21/3*2,2)</f>
        <v>0</v>
      </c>
      <c r="H21" s="3">
        <f>D21+E21-F21-G21</f>
        <v>0</v>
      </c>
      <c r="I21" s="22"/>
      <c r="J21" s="8"/>
      <c r="K21" s="22"/>
    </row>
    <row r="22" spans="1:11" ht="12.75">
      <c r="A22" s="2">
        <f>1+A21</f>
        <v>8</v>
      </c>
      <c r="B22" s="8"/>
      <c r="C22" s="22"/>
      <c r="E22">
        <f>ROUND(D22*0.16,2)</f>
        <v>0</v>
      </c>
      <c r="F22">
        <f>ROUND(D22*0.1,2)</f>
        <v>0</v>
      </c>
      <c r="G22">
        <f>ROUND(E22/3*2,2)</f>
        <v>0</v>
      </c>
      <c r="H22" s="3">
        <f>D22+E22-F22-G22</f>
        <v>0</v>
      </c>
      <c r="I22" s="22"/>
      <c r="J22" s="8"/>
      <c r="K22" s="22"/>
    </row>
    <row r="23" spans="3:8" ht="12.75">
      <c r="C23" t="s">
        <v>12</v>
      </c>
      <c r="D23">
        <f>SUM(D19:D22)</f>
        <v>0</v>
      </c>
      <c r="E23">
        <f>SUM(E19:E22)</f>
        <v>0</v>
      </c>
      <c r="F23">
        <f>SUM(F19:F22)</f>
        <v>0</v>
      </c>
      <c r="G23">
        <f>SUM(G19:G22)</f>
        <v>0</v>
      </c>
      <c r="H23">
        <f>SUM(H19:H22)</f>
        <v>0</v>
      </c>
    </row>
    <row r="26" ht="12.75">
      <c r="A26" s="11" t="s">
        <v>14</v>
      </c>
    </row>
    <row r="27" spans="1:11" ht="12.75">
      <c r="A27" s="7" t="s">
        <v>3</v>
      </c>
      <c r="B27" s="7" t="s">
        <v>4</v>
      </c>
      <c r="C27" s="7" t="s">
        <v>5</v>
      </c>
      <c r="D27" s="9" t="s">
        <v>6</v>
      </c>
      <c r="E27" s="9" t="s">
        <v>7</v>
      </c>
      <c r="F27" t="s">
        <v>8</v>
      </c>
      <c r="G27" s="9" t="s">
        <v>9</v>
      </c>
      <c r="H27" s="9" t="s">
        <v>10</v>
      </c>
      <c r="I27" s="7" t="s">
        <v>11</v>
      </c>
      <c r="J27" s="7" t="s">
        <v>78</v>
      </c>
      <c r="K27" s="1" t="s">
        <v>79</v>
      </c>
    </row>
    <row r="28" spans="1:11" ht="12.75">
      <c r="A28" s="2">
        <f>1+A22</f>
        <v>9</v>
      </c>
      <c r="B28" s="8"/>
      <c r="C28" s="22"/>
      <c r="E28">
        <f>ROUND(D28*0.16,2)</f>
        <v>0</v>
      </c>
      <c r="F28">
        <f>ROUND(D28*0.1,2)</f>
        <v>0</v>
      </c>
      <c r="G28">
        <f>ROUND(E28/3*2,2)</f>
        <v>0</v>
      </c>
      <c r="H28" s="3">
        <f>D28+E28-F28-G28</f>
        <v>0</v>
      </c>
      <c r="I28" s="22"/>
      <c r="J28" s="8"/>
      <c r="K28" s="22"/>
    </row>
    <row r="29" spans="1:11" ht="12.75">
      <c r="A29" s="2">
        <f>1+A28</f>
        <v>10</v>
      </c>
      <c r="B29" s="8"/>
      <c r="C29" s="22"/>
      <c r="E29">
        <f>ROUND(D29*0.16,2)</f>
        <v>0</v>
      </c>
      <c r="F29">
        <f>ROUND(D29*0.1,2)</f>
        <v>0</v>
      </c>
      <c r="G29">
        <f>ROUND(E29/3*2,2)</f>
        <v>0</v>
      </c>
      <c r="H29" s="3">
        <f>D29+E29-F29-G29</f>
        <v>0</v>
      </c>
      <c r="I29" s="22"/>
      <c r="J29" s="8"/>
      <c r="K29" s="22"/>
    </row>
    <row r="30" spans="1:11" ht="12.75">
      <c r="A30" s="2">
        <f>1+A29</f>
        <v>11</v>
      </c>
      <c r="B30" s="8"/>
      <c r="C30" s="22"/>
      <c r="E30">
        <f>ROUND(D30*0.16,2)</f>
        <v>0</v>
      </c>
      <c r="F30">
        <f>ROUND(D30*0.1,2)</f>
        <v>0</v>
      </c>
      <c r="G30">
        <f>ROUND(E30/3*2,2)</f>
        <v>0</v>
      </c>
      <c r="H30" s="3">
        <f>D30+E30-F30-G30</f>
        <v>0</v>
      </c>
      <c r="I30" s="22"/>
      <c r="J30" s="8"/>
      <c r="K30" s="22"/>
    </row>
    <row r="31" spans="1:11" ht="12.75">
      <c r="A31" s="2">
        <f>1+A30</f>
        <v>12</v>
      </c>
      <c r="B31" s="8"/>
      <c r="C31" s="22"/>
      <c r="E31">
        <f>ROUND(D31*0.16,2)</f>
        <v>0</v>
      </c>
      <c r="F31">
        <f>ROUND(D31*0.1,2)</f>
        <v>0</v>
      </c>
      <c r="G31">
        <f>ROUND(E31/3*2,2)</f>
        <v>0</v>
      </c>
      <c r="H31" s="3">
        <f>D31+E31-F31-G31</f>
        <v>0</v>
      </c>
      <c r="I31" s="22"/>
      <c r="J31" s="8"/>
      <c r="K31" s="22"/>
    </row>
    <row r="32" spans="3:8" ht="12.75">
      <c r="C32" t="s">
        <v>12</v>
      </c>
      <c r="D32">
        <f>SUM(D28:D31)</f>
        <v>0</v>
      </c>
      <c r="E32">
        <f>SUM(E28:E31)</f>
        <v>0</v>
      </c>
      <c r="F32">
        <f>SUM(F28:F31)</f>
        <v>0</v>
      </c>
      <c r="G32">
        <f>SUM(G28:G31)</f>
        <v>0</v>
      </c>
      <c r="H32">
        <f>SUM(H28:H31)</f>
        <v>0</v>
      </c>
    </row>
    <row r="35" ht="12.75">
      <c r="A35" s="11" t="s">
        <v>15</v>
      </c>
    </row>
    <row r="36" spans="1:11" ht="12.75">
      <c r="A36" s="7" t="s">
        <v>3</v>
      </c>
      <c r="B36" s="7" t="s">
        <v>4</v>
      </c>
      <c r="C36" s="7" t="s">
        <v>5</v>
      </c>
      <c r="D36" s="9" t="s">
        <v>6</v>
      </c>
      <c r="E36" s="9" t="s">
        <v>7</v>
      </c>
      <c r="F36" t="s">
        <v>8</v>
      </c>
      <c r="G36" s="9" t="s">
        <v>9</v>
      </c>
      <c r="H36" s="9" t="s">
        <v>10</v>
      </c>
      <c r="I36" s="7" t="s">
        <v>11</v>
      </c>
      <c r="J36" s="7" t="s">
        <v>78</v>
      </c>
      <c r="K36" s="1" t="s">
        <v>79</v>
      </c>
    </row>
    <row r="37" spans="1:11" ht="12.75">
      <c r="A37" s="2">
        <f>1+A31</f>
        <v>13</v>
      </c>
      <c r="B37" s="8"/>
      <c r="C37" s="22"/>
      <c r="E37">
        <f>ROUND(D37*0.16,2)</f>
        <v>0</v>
      </c>
      <c r="F37">
        <f>ROUND(D37*0.1,2)</f>
        <v>0</v>
      </c>
      <c r="G37">
        <f>ROUND(E37/3*2,2)</f>
        <v>0</v>
      </c>
      <c r="H37" s="3">
        <f>D37+E37-F37-G37</f>
        <v>0</v>
      </c>
      <c r="I37" s="22"/>
      <c r="J37" s="8"/>
      <c r="K37" s="22"/>
    </row>
    <row r="38" spans="1:11" ht="12.75">
      <c r="A38" s="2">
        <f>1+A37</f>
        <v>14</v>
      </c>
      <c r="B38" s="8"/>
      <c r="C38" s="22"/>
      <c r="E38">
        <f>ROUND(D38*0.16,2)</f>
        <v>0</v>
      </c>
      <c r="F38">
        <f>ROUND(D38*0.1,2)</f>
        <v>0</v>
      </c>
      <c r="G38">
        <f>ROUND(E38/3*2,2)</f>
        <v>0</v>
      </c>
      <c r="H38" s="3">
        <f>D38+E38-F38-G38</f>
        <v>0</v>
      </c>
      <c r="I38" s="22"/>
      <c r="J38" s="8"/>
      <c r="K38" s="22"/>
    </row>
    <row r="39" spans="1:11" ht="12.75">
      <c r="A39" s="2">
        <f>1+A38</f>
        <v>15</v>
      </c>
      <c r="B39" s="8"/>
      <c r="C39" s="22"/>
      <c r="E39">
        <f>ROUND(D39*0.16,2)</f>
        <v>0</v>
      </c>
      <c r="F39">
        <f>ROUND(D39*0.1,2)</f>
        <v>0</v>
      </c>
      <c r="G39">
        <f>ROUND(E39/3*2,2)</f>
        <v>0</v>
      </c>
      <c r="H39" s="3">
        <f>D39+E39-F39-G39</f>
        <v>0</v>
      </c>
      <c r="I39" s="22"/>
      <c r="J39" s="8"/>
      <c r="K39" s="22"/>
    </row>
    <row r="40" spans="1:11" ht="12.75">
      <c r="A40" s="2">
        <f>1+A39</f>
        <v>16</v>
      </c>
      <c r="B40" s="8"/>
      <c r="C40" s="22"/>
      <c r="E40">
        <f>ROUND(D40*0.16,2)</f>
        <v>0</v>
      </c>
      <c r="F40">
        <f>ROUND(D40*0.1,2)</f>
        <v>0</v>
      </c>
      <c r="G40">
        <f>ROUND(E40/3*2,2)</f>
        <v>0</v>
      </c>
      <c r="H40" s="3">
        <f>D40+E40-F40-G40</f>
        <v>0</v>
      </c>
      <c r="I40" s="22"/>
      <c r="J40" s="8"/>
      <c r="K40" s="22"/>
    </row>
    <row r="41" spans="3:8" ht="12.75">
      <c r="C41" t="s">
        <v>12</v>
      </c>
      <c r="D41">
        <f>SUM(D37:D40)</f>
        <v>0</v>
      </c>
      <c r="E41">
        <f>SUM(E37:E40)</f>
        <v>0</v>
      </c>
      <c r="F41">
        <f>SUM(F37:F40)</f>
        <v>0</v>
      </c>
      <c r="G41">
        <f>SUM(G37:G40)</f>
        <v>0</v>
      </c>
      <c r="H41">
        <f>SUM(H37:H40)</f>
        <v>0</v>
      </c>
    </row>
    <row r="44" ht="12.75">
      <c r="A44" s="11" t="s">
        <v>16</v>
      </c>
    </row>
    <row r="45" spans="1:11" ht="12.75">
      <c r="A45" s="7" t="s">
        <v>3</v>
      </c>
      <c r="B45" s="7" t="s">
        <v>4</v>
      </c>
      <c r="C45" s="7" t="s">
        <v>5</v>
      </c>
      <c r="D45" s="9" t="s">
        <v>6</v>
      </c>
      <c r="E45" s="9" t="s">
        <v>7</v>
      </c>
      <c r="F45" t="s">
        <v>8</v>
      </c>
      <c r="G45" s="9" t="s">
        <v>9</v>
      </c>
      <c r="H45" s="9" t="s">
        <v>10</v>
      </c>
      <c r="I45" s="7" t="s">
        <v>11</v>
      </c>
      <c r="J45" s="7" t="s">
        <v>78</v>
      </c>
      <c r="K45" s="1" t="s">
        <v>79</v>
      </c>
    </row>
    <row r="46" spans="1:11" ht="12.75">
      <c r="A46" s="2">
        <f>1+A40</f>
        <v>17</v>
      </c>
      <c r="B46" s="8"/>
      <c r="C46" s="22"/>
      <c r="E46">
        <f>ROUND(D46*0.16,2)</f>
        <v>0</v>
      </c>
      <c r="F46">
        <f>ROUND(D46*0.1,2)</f>
        <v>0</v>
      </c>
      <c r="G46">
        <f>ROUND(E46/3*2,2)</f>
        <v>0</v>
      </c>
      <c r="H46" s="3">
        <f>D46+E46-F46-G46</f>
        <v>0</v>
      </c>
      <c r="I46" s="22"/>
      <c r="J46" s="8"/>
      <c r="K46" s="22"/>
    </row>
    <row r="47" spans="1:11" ht="12.75">
      <c r="A47" s="2">
        <f>1+A46</f>
        <v>18</v>
      </c>
      <c r="B47" s="8"/>
      <c r="C47" s="22"/>
      <c r="E47">
        <f>ROUND(D47*0.16,2)</f>
        <v>0</v>
      </c>
      <c r="F47">
        <f>ROUND(D47*0.1,2)</f>
        <v>0</v>
      </c>
      <c r="G47">
        <f>ROUND(E47/3*2,2)</f>
        <v>0</v>
      </c>
      <c r="H47" s="3">
        <f>D47+E47-F47-G47</f>
        <v>0</v>
      </c>
      <c r="I47" s="22"/>
      <c r="J47" s="8"/>
      <c r="K47" s="22"/>
    </row>
    <row r="48" spans="1:11" ht="12.75">
      <c r="A48" s="2">
        <f>1+A47</f>
        <v>19</v>
      </c>
      <c r="B48" s="8"/>
      <c r="C48" s="22"/>
      <c r="E48">
        <f>ROUND(D48*0.16,2)</f>
        <v>0</v>
      </c>
      <c r="F48">
        <f>ROUND(D48*0.1,2)</f>
        <v>0</v>
      </c>
      <c r="G48">
        <f>ROUND(E48/3*2,2)</f>
        <v>0</v>
      </c>
      <c r="H48" s="3">
        <f>D48+E48-F48-G48</f>
        <v>0</v>
      </c>
      <c r="I48" s="22"/>
      <c r="J48" s="8"/>
      <c r="K48" s="22"/>
    </row>
    <row r="49" spans="1:11" ht="12.75">
      <c r="A49" s="2">
        <f>1+A48</f>
        <v>20</v>
      </c>
      <c r="B49" s="8"/>
      <c r="C49" s="22"/>
      <c r="E49">
        <f>ROUND(D49*0.16,2)</f>
        <v>0</v>
      </c>
      <c r="F49">
        <f>ROUND(D49*0.1,2)</f>
        <v>0</v>
      </c>
      <c r="G49">
        <f>ROUND(E49/3*2,2)</f>
        <v>0</v>
      </c>
      <c r="H49" s="3">
        <f>D49+E49-F49-G49</f>
        <v>0</v>
      </c>
      <c r="I49" s="22"/>
      <c r="J49" s="8"/>
      <c r="K49" s="22"/>
    </row>
    <row r="50" spans="3:8" ht="12.75">
      <c r="C50" t="s">
        <v>12</v>
      </c>
      <c r="D50">
        <f>SUM(D46:D49)</f>
        <v>0</v>
      </c>
      <c r="E50">
        <f>SUM(E46:E49)</f>
        <v>0</v>
      </c>
      <c r="F50">
        <f>SUM(F46:F49)</f>
        <v>0</v>
      </c>
      <c r="G50">
        <f>SUM(G46:G49)</f>
        <v>0</v>
      </c>
      <c r="H50">
        <f>SUM(H46:H49)</f>
        <v>0</v>
      </c>
    </row>
    <row r="53" ht="12.75">
      <c r="A53" s="11" t="s">
        <v>17</v>
      </c>
    </row>
    <row r="54" spans="1:11" ht="12.75">
      <c r="A54" s="7" t="s">
        <v>3</v>
      </c>
      <c r="B54" s="7" t="s">
        <v>4</v>
      </c>
      <c r="C54" s="7" t="s">
        <v>5</v>
      </c>
      <c r="D54" s="9" t="s">
        <v>6</v>
      </c>
      <c r="E54" s="9" t="s">
        <v>7</v>
      </c>
      <c r="F54" t="s">
        <v>8</v>
      </c>
      <c r="G54" s="9" t="s">
        <v>9</v>
      </c>
      <c r="H54" s="9" t="s">
        <v>10</v>
      </c>
      <c r="I54" s="7" t="s">
        <v>11</v>
      </c>
      <c r="J54" s="7" t="s">
        <v>78</v>
      </c>
      <c r="K54" s="1" t="s">
        <v>79</v>
      </c>
    </row>
    <row r="55" spans="1:11" ht="12.75">
      <c r="A55" s="2">
        <f>1+A49</f>
        <v>21</v>
      </c>
      <c r="B55" s="8"/>
      <c r="C55" s="22"/>
      <c r="E55">
        <f>ROUND(D55*0.16,2)</f>
        <v>0</v>
      </c>
      <c r="F55">
        <f>ROUND(D55*0.1,2)</f>
        <v>0</v>
      </c>
      <c r="G55">
        <f>ROUND(E55/3*2,2)</f>
        <v>0</v>
      </c>
      <c r="H55" s="3">
        <f>D55+E55-F55-G55</f>
        <v>0</v>
      </c>
      <c r="I55" s="22"/>
      <c r="J55" s="8"/>
      <c r="K55" s="22"/>
    </row>
    <row r="56" spans="1:11" ht="12.75">
      <c r="A56" s="2">
        <f>1+A55</f>
        <v>22</v>
      </c>
      <c r="B56" s="8"/>
      <c r="C56" s="22"/>
      <c r="E56">
        <f>ROUND(D56*0.16,2)</f>
        <v>0</v>
      </c>
      <c r="F56">
        <f>ROUND(D56*0.1,2)</f>
        <v>0</v>
      </c>
      <c r="G56">
        <f>ROUND(E56/3*2,2)</f>
        <v>0</v>
      </c>
      <c r="H56" s="3">
        <f>D56+E56-F56-G56</f>
        <v>0</v>
      </c>
      <c r="I56" s="22"/>
      <c r="J56" s="8"/>
      <c r="K56" s="22"/>
    </row>
    <row r="57" spans="1:11" ht="12.75">
      <c r="A57" s="2">
        <f>1+A56</f>
        <v>23</v>
      </c>
      <c r="B57" s="8"/>
      <c r="C57" s="22"/>
      <c r="E57">
        <f>ROUND(D57*0.16,2)</f>
        <v>0</v>
      </c>
      <c r="F57">
        <f>ROUND(D57*0.1,2)</f>
        <v>0</v>
      </c>
      <c r="G57">
        <f>ROUND(E57/3*2,2)</f>
        <v>0</v>
      </c>
      <c r="H57" s="3">
        <f>D57+E57-F57-G57</f>
        <v>0</v>
      </c>
      <c r="I57" s="22"/>
      <c r="J57" s="8"/>
      <c r="K57" s="22"/>
    </row>
    <row r="58" spans="1:11" ht="12.75">
      <c r="A58" s="2">
        <f>1+A57</f>
        <v>24</v>
      </c>
      <c r="B58" s="8"/>
      <c r="C58" s="22"/>
      <c r="E58">
        <f>ROUND(D58*0.16,2)</f>
        <v>0</v>
      </c>
      <c r="F58">
        <f>ROUND(D58*0.1,2)</f>
        <v>0</v>
      </c>
      <c r="G58">
        <f>ROUND(E58/3*2,2)</f>
        <v>0</v>
      </c>
      <c r="H58" s="3">
        <f>D58+E58-F58-G58</f>
        <v>0</v>
      </c>
      <c r="I58" s="22"/>
      <c r="J58" s="8"/>
      <c r="K58" s="22"/>
    </row>
    <row r="59" spans="3:8" ht="12.75">
      <c r="C59" t="s">
        <v>12</v>
      </c>
      <c r="D59">
        <f>SUM(D55:D58)</f>
        <v>0</v>
      </c>
      <c r="E59">
        <f>SUM(E55:E58)</f>
        <v>0</v>
      </c>
      <c r="F59">
        <f>SUM(F55:F58)</f>
        <v>0</v>
      </c>
      <c r="G59">
        <f>SUM(G55:G58)</f>
        <v>0</v>
      </c>
      <c r="H59">
        <f>SUM(H55:H58)</f>
        <v>0</v>
      </c>
    </row>
    <row r="62" ht="12.75">
      <c r="A62" s="11" t="s">
        <v>18</v>
      </c>
    </row>
    <row r="63" spans="1:11" ht="12.75">
      <c r="A63" s="7" t="s">
        <v>3</v>
      </c>
      <c r="B63" s="7" t="s">
        <v>4</v>
      </c>
      <c r="C63" s="7" t="s">
        <v>5</v>
      </c>
      <c r="D63" s="9" t="s">
        <v>6</v>
      </c>
      <c r="E63" s="9" t="s">
        <v>7</v>
      </c>
      <c r="F63" t="s">
        <v>8</v>
      </c>
      <c r="G63" s="9" t="s">
        <v>9</v>
      </c>
      <c r="H63" s="9" t="s">
        <v>10</v>
      </c>
      <c r="I63" s="7" t="s">
        <v>11</v>
      </c>
      <c r="J63" s="7" t="s">
        <v>78</v>
      </c>
      <c r="K63" s="1" t="s">
        <v>79</v>
      </c>
    </row>
    <row r="64" spans="1:11" ht="12.75">
      <c r="A64" s="2">
        <f>1+A58</f>
        <v>25</v>
      </c>
      <c r="B64" s="8"/>
      <c r="C64" s="22"/>
      <c r="E64">
        <f>ROUND(D64*0.16,2)</f>
        <v>0</v>
      </c>
      <c r="F64">
        <f>ROUND(D64*0.1,2)</f>
        <v>0</v>
      </c>
      <c r="G64">
        <f>ROUND(E64/3*2,2)</f>
        <v>0</v>
      </c>
      <c r="H64" s="3">
        <f>D64+E64-F64-G64</f>
        <v>0</v>
      </c>
      <c r="I64" s="22"/>
      <c r="J64" s="8"/>
      <c r="K64" s="22"/>
    </row>
    <row r="65" spans="1:11" ht="12.75">
      <c r="A65" s="2">
        <f>1+A64</f>
        <v>26</v>
      </c>
      <c r="B65" s="8"/>
      <c r="C65" s="22"/>
      <c r="E65">
        <f>ROUND(D65*0.16,2)</f>
        <v>0</v>
      </c>
      <c r="F65">
        <f>ROUND(D65*0.1,2)</f>
        <v>0</v>
      </c>
      <c r="G65">
        <f>ROUND(E65/3*2,2)</f>
        <v>0</v>
      </c>
      <c r="H65" s="3">
        <f>D65+E65-F65-G65</f>
        <v>0</v>
      </c>
      <c r="I65" s="22"/>
      <c r="J65" s="8"/>
      <c r="K65" s="22"/>
    </row>
    <row r="66" spans="1:11" ht="12.75">
      <c r="A66" s="2">
        <f>1+A65</f>
        <v>27</v>
      </c>
      <c r="B66" s="8"/>
      <c r="C66" s="22"/>
      <c r="E66">
        <f>ROUND(D66*0.16,2)</f>
        <v>0</v>
      </c>
      <c r="F66">
        <f>ROUND(D66*0.1,2)</f>
        <v>0</v>
      </c>
      <c r="G66">
        <f>ROUND(E66/3*2,2)</f>
        <v>0</v>
      </c>
      <c r="H66" s="3">
        <f>D66+E66-F66-G66</f>
        <v>0</v>
      </c>
      <c r="I66" s="22"/>
      <c r="J66" s="8"/>
      <c r="K66" s="22"/>
    </row>
    <row r="67" spans="1:11" ht="12.75">
      <c r="A67" s="2">
        <f>1+A66</f>
        <v>28</v>
      </c>
      <c r="B67" s="8"/>
      <c r="C67" s="22"/>
      <c r="E67">
        <f>ROUND(D67*0.16,2)</f>
        <v>0</v>
      </c>
      <c r="F67">
        <f>ROUND(D67*0.1,2)</f>
        <v>0</v>
      </c>
      <c r="G67">
        <f>ROUND(E67/3*2,2)</f>
        <v>0</v>
      </c>
      <c r="H67" s="3">
        <f>D67+E67-F67-G67</f>
        <v>0</v>
      </c>
      <c r="I67" s="22"/>
      <c r="J67" s="8"/>
      <c r="K67" s="22"/>
    </row>
    <row r="68" spans="3:8" ht="12.75">
      <c r="C68" t="s">
        <v>12</v>
      </c>
      <c r="D68">
        <f>SUM(D64:D67)</f>
        <v>0</v>
      </c>
      <c r="E68">
        <f>SUM(E64:E67)</f>
        <v>0</v>
      </c>
      <c r="F68">
        <f>SUM(F64:F67)</f>
        <v>0</v>
      </c>
      <c r="G68">
        <f>SUM(G64:G67)</f>
        <v>0</v>
      </c>
      <c r="H68">
        <f>SUM(H64:H67)</f>
        <v>0</v>
      </c>
    </row>
    <row r="71" ht="12.75">
      <c r="A71" s="11" t="s">
        <v>19</v>
      </c>
    </row>
    <row r="72" spans="1:11" ht="12.75">
      <c r="A72" s="7" t="s">
        <v>3</v>
      </c>
      <c r="B72" s="7" t="s">
        <v>4</v>
      </c>
      <c r="C72" s="7" t="s">
        <v>5</v>
      </c>
      <c r="D72" s="9" t="s">
        <v>6</v>
      </c>
      <c r="E72" s="9" t="s">
        <v>7</v>
      </c>
      <c r="F72" t="s">
        <v>8</v>
      </c>
      <c r="G72" s="9" t="s">
        <v>9</v>
      </c>
      <c r="H72" s="9" t="s">
        <v>10</v>
      </c>
      <c r="I72" s="7" t="s">
        <v>11</v>
      </c>
      <c r="J72" s="7" t="s">
        <v>78</v>
      </c>
      <c r="K72" s="1" t="s">
        <v>79</v>
      </c>
    </row>
    <row r="73" spans="1:11" ht="12.75">
      <c r="A73" s="2">
        <f>1+A67</f>
        <v>29</v>
      </c>
      <c r="B73" s="8"/>
      <c r="C73" s="22"/>
      <c r="E73">
        <f>ROUND(D73*0.16,2)</f>
        <v>0</v>
      </c>
      <c r="F73">
        <f>ROUND(D73*0.1,2)</f>
        <v>0</v>
      </c>
      <c r="G73">
        <f>ROUND(E73/3*2,2)</f>
        <v>0</v>
      </c>
      <c r="H73" s="3">
        <f>D73+E73-F73-G73</f>
        <v>0</v>
      </c>
      <c r="I73" s="22"/>
      <c r="J73" s="8"/>
      <c r="K73" s="22"/>
    </row>
    <row r="74" spans="1:11" ht="12.75">
      <c r="A74" s="2">
        <f>1+A73</f>
        <v>30</v>
      </c>
      <c r="B74" s="8"/>
      <c r="C74" s="22"/>
      <c r="E74">
        <f>ROUND(D74*0.16,2)</f>
        <v>0</v>
      </c>
      <c r="F74">
        <f>ROUND(D74*0.1,2)</f>
        <v>0</v>
      </c>
      <c r="G74">
        <f>ROUND(E74/3*2,2)</f>
        <v>0</v>
      </c>
      <c r="H74" s="3">
        <f>D74+E74-F74-G74</f>
        <v>0</v>
      </c>
      <c r="I74" s="22"/>
      <c r="J74" s="8"/>
      <c r="K74" s="22"/>
    </row>
    <row r="75" spans="1:11" ht="12.75">
      <c r="A75" s="2">
        <f>1+A74</f>
        <v>31</v>
      </c>
      <c r="B75" s="8"/>
      <c r="C75" s="22"/>
      <c r="E75">
        <f>ROUND(D75*0.16,2)</f>
        <v>0</v>
      </c>
      <c r="F75">
        <f>ROUND(D75*0.1,2)</f>
        <v>0</v>
      </c>
      <c r="G75">
        <f>ROUND(E75/3*2,2)</f>
        <v>0</v>
      </c>
      <c r="H75" s="3">
        <f>D75+E75-F75-G75</f>
        <v>0</v>
      </c>
      <c r="I75" s="22"/>
      <c r="J75" s="8"/>
      <c r="K75" s="22"/>
    </row>
    <row r="76" spans="1:11" ht="12.75">
      <c r="A76" s="2">
        <f>1+A75</f>
        <v>32</v>
      </c>
      <c r="B76" s="8"/>
      <c r="C76" s="22"/>
      <c r="E76">
        <f>ROUND(D76*0.16,2)</f>
        <v>0</v>
      </c>
      <c r="F76">
        <f>ROUND(D76*0.1,2)</f>
        <v>0</v>
      </c>
      <c r="G76">
        <f>ROUND(E76/3*2,2)</f>
        <v>0</v>
      </c>
      <c r="H76" s="3">
        <f>D76+E76-F76-G76</f>
        <v>0</v>
      </c>
      <c r="I76" s="22"/>
      <c r="J76" s="8"/>
      <c r="K76" s="22"/>
    </row>
    <row r="77" spans="3:8" ht="12.75">
      <c r="C77" t="s">
        <v>12</v>
      </c>
      <c r="D77">
        <f>SUM(D73:D76)</f>
        <v>0</v>
      </c>
      <c r="E77">
        <f>SUM(E73:E76)</f>
        <v>0</v>
      </c>
      <c r="F77">
        <f>SUM(F73:F76)</f>
        <v>0</v>
      </c>
      <c r="G77">
        <f>SUM(G73:G76)</f>
        <v>0</v>
      </c>
      <c r="H77">
        <f>SUM(H73:H76)</f>
        <v>0</v>
      </c>
    </row>
    <row r="80" ht="12.75">
      <c r="A80" s="11" t="s">
        <v>20</v>
      </c>
    </row>
    <row r="81" spans="1:11" ht="12.75">
      <c r="A81" s="7" t="s">
        <v>3</v>
      </c>
      <c r="B81" s="7" t="s">
        <v>4</v>
      </c>
      <c r="C81" s="7" t="s">
        <v>5</v>
      </c>
      <c r="D81" s="9" t="s">
        <v>6</v>
      </c>
      <c r="E81" s="9" t="s">
        <v>7</v>
      </c>
      <c r="F81" t="s">
        <v>8</v>
      </c>
      <c r="G81" s="9" t="s">
        <v>9</v>
      </c>
      <c r="H81" s="9" t="s">
        <v>10</v>
      </c>
      <c r="I81" s="7" t="s">
        <v>11</v>
      </c>
      <c r="J81" s="7" t="s">
        <v>78</v>
      </c>
      <c r="K81" s="1" t="s">
        <v>79</v>
      </c>
    </row>
    <row r="82" spans="1:11" ht="12.75">
      <c r="A82" s="2">
        <f>1+A76</f>
        <v>33</v>
      </c>
      <c r="B82" s="8"/>
      <c r="C82" s="22"/>
      <c r="E82">
        <f>ROUND(D82*0.16,2)</f>
        <v>0</v>
      </c>
      <c r="F82">
        <f>ROUND(D82*0.1,2)</f>
        <v>0</v>
      </c>
      <c r="G82">
        <f>ROUND(E82/3*2,2)</f>
        <v>0</v>
      </c>
      <c r="H82" s="3">
        <f>D82+E82-F82-G82</f>
        <v>0</v>
      </c>
      <c r="I82" s="22"/>
      <c r="J82" s="8"/>
      <c r="K82" s="22"/>
    </row>
    <row r="83" spans="1:11" ht="12.75">
      <c r="A83" s="2">
        <f>1+A82</f>
        <v>34</v>
      </c>
      <c r="B83" s="8"/>
      <c r="C83" s="22"/>
      <c r="E83">
        <f>ROUND(D83*0.16,2)</f>
        <v>0</v>
      </c>
      <c r="F83">
        <f>ROUND(D83*0.1,2)</f>
        <v>0</v>
      </c>
      <c r="G83">
        <f>ROUND(E83/3*2,2)</f>
        <v>0</v>
      </c>
      <c r="H83" s="3">
        <f>D83+E83-F83-G83</f>
        <v>0</v>
      </c>
      <c r="I83" s="22"/>
      <c r="J83" s="8"/>
      <c r="K83" s="22"/>
    </row>
    <row r="84" spans="1:11" ht="12.75">
      <c r="A84" s="2">
        <f>1+A83</f>
        <v>35</v>
      </c>
      <c r="B84" s="8"/>
      <c r="C84" s="22"/>
      <c r="E84">
        <f>ROUND(D84*0.16,2)</f>
        <v>0</v>
      </c>
      <c r="F84">
        <f>ROUND(D84*0.1,2)</f>
        <v>0</v>
      </c>
      <c r="G84">
        <f>ROUND(E84/3*2,2)</f>
        <v>0</v>
      </c>
      <c r="H84" s="3">
        <f>D84+E84-F84-G84</f>
        <v>0</v>
      </c>
      <c r="I84" s="22"/>
      <c r="J84" s="8"/>
      <c r="K84" s="22"/>
    </row>
    <row r="85" spans="1:11" ht="12.75">
      <c r="A85" s="2">
        <f>1+A84</f>
        <v>36</v>
      </c>
      <c r="B85" s="8"/>
      <c r="C85" s="22"/>
      <c r="E85">
        <f>ROUND(D85*0.16,2)</f>
        <v>0</v>
      </c>
      <c r="F85">
        <f>ROUND(D85*0.1,2)</f>
        <v>0</v>
      </c>
      <c r="G85">
        <f>ROUND(E85/3*2,2)</f>
        <v>0</v>
      </c>
      <c r="H85" s="3">
        <f>D85+E85-F85-G85</f>
        <v>0</v>
      </c>
      <c r="I85" s="22"/>
      <c r="J85" s="8"/>
      <c r="K85" s="22"/>
    </row>
    <row r="86" spans="3:8" ht="12.75">
      <c r="C86" t="s">
        <v>12</v>
      </c>
      <c r="D86">
        <f>SUM(D82:D85)</f>
        <v>0</v>
      </c>
      <c r="E86">
        <f>SUM(E82:E85)</f>
        <v>0</v>
      </c>
      <c r="F86">
        <f>SUM(F82:F85)</f>
        <v>0</v>
      </c>
      <c r="G86">
        <f>SUM(G82:G85)</f>
        <v>0</v>
      </c>
      <c r="H86">
        <f>SUM(H82:H85)</f>
        <v>0</v>
      </c>
    </row>
    <row r="89" ht="12.75">
      <c r="A89" s="11" t="s">
        <v>21</v>
      </c>
    </row>
    <row r="90" spans="1:11" ht="12.75">
      <c r="A90" s="7" t="s">
        <v>3</v>
      </c>
      <c r="B90" s="7" t="s">
        <v>4</v>
      </c>
      <c r="C90" s="7" t="s">
        <v>5</v>
      </c>
      <c r="D90" s="9" t="s">
        <v>6</v>
      </c>
      <c r="E90" s="9" t="s">
        <v>7</v>
      </c>
      <c r="F90" t="s">
        <v>8</v>
      </c>
      <c r="G90" s="9" t="s">
        <v>9</v>
      </c>
      <c r="H90" s="9" t="s">
        <v>10</v>
      </c>
      <c r="I90" s="7" t="s">
        <v>11</v>
      </c>
      <c r="J90" s="7" t="s">
        <v>78</v>
      </c>
      <c r="K90" s="1" t="s">
        <v>79</v>
      </c>
    </row>
    <row r="91" spans="1:11" ht="12.75">
      <c r="A91" s="2">
        <f>1+A85</f>
        <v>37</v>
      </c>
      <c r="B91" s="8"/>
      <c r="C91" s="22"/>
      <c r="E91">
        <f>ROUND(D91*0.16,2)</f>
        <v>0</v>
      </c>
      <c r="F91">
        <f>ROUND(D91*0.1,2)</f>
        <v>0</v>
      </c>
      <c r="G91">
        <f>ROUND(E91/3*2,2)</f>
        <v>0</v>
      </c>
      <c r="H91" s="3">
        <f>D91+E91-F91-G91</f>
        <v>0</v>
      </c>
      <c r="I91" s="22"/>
      <c r="J91" s="8"/>
      <c r="K91" s="22"/>
    </row>
    <row r="92" spans="1:11" ht="12.75">
      <c r="A92" s="2">
        <f>1+A91</f>
        <v>38</v>
      </c>
      <c r="B92" s="8"/>
      <c r="C92" s="22"/>
      <c r="E92">
        <f>ROUND(D92*0.16,2)</f>
        <v>0</v>
      </c>
      <c r="F92">
        <f>ROUND(D92*0.1,2)</f>
        <v>0</v>
      </c>
      <c r="G92">
        <f>ROUND(E92/3*2,2)</f>
        <v>0</v>
      </c>
      <c r="H92" s="3">
        <f>D92+E92-F92-G92</f>
        <v>0</v>
      </c>
      <c r="I92" s="22"/>
      <c r="J92" s="8"/>
      <c r="K92" s="22"/>
    </row>
    <row r="93" spans="1:11" ht="12.75">
      <c r="A93" s="2">
        <f>1+A92</f>
        <v>39</v>
      </c>
      <c r="B93" s="8"/>
      <c r="C93" s="22"/>
      <c r="E93">
        <f>ROUND(D93*0.16,2)</f>
        <v>0</v>
      </c>
      <c r="F93">
        <f>ROUND(D93*0.1,2)</f>
        <v>0</v>
      </c>
      <c r="G93">
        <f>ROUND(E93/3*2,2)</f>
        <v>0</v>
      </c>
      <c r="H93" s="3">
        <f>D93+E93-F93-G93</f>
        <v>0</v>
      </c>
      <c r="I93" s="22"/>
      <c r="J93" s="8"/>
      <c r="K93" s="22"/>
    </row>
    <row r="94" spans="1:11" ht="12.75">
      <c r="A94" s="2">
        <f>1+A93</f>
        <v>40</v>
      </c>
      <c r="B94" s="8"/>
      <c r="C94" s="22"/>
      <c r="E94">
        <f>ROUND(D94*0.16,2)</f>
        <v>0</v>
      </c>
      <c r="F94">
        <f>ROUND(D94*0.1,2)</f>
        <v>0</v>
      </c>
      <c r="G94">
        <f>ROUND(E94/3*2,2)</f>
        <v>0</v>
      </c>
      <c r="H94" s="3">
        <f>D94+E94-F94-G94</f>
        <v>0</v>
      </c>
      <c r="I94" s="22"/>
      <c r="J94" s="8"/>
      <c r="K94" s="22"/>
    </row>
    <row r="95" spans="3:8" ht="12.75">
      <c r="C95" t="s">
        <v>12</v>
      </c>
      <c r="D95">
        <f>SUM(D91:D94)</f>
        <v>0</v>
      </c>
      <c r="E95">
        <f>SUM(E91:E94)</f>
        <v>0</v>
      </c>
      <c r="F95">
        <f>SUM(F91:F94)</f>
        <v>0</v>
      </c>
      <c r="G95">
        <f>SUM(G91:G94)</f>
        <v>0</v>
      </c>
      <c r="H95">
        <f>SUM(H91:H94)</f>
        <v>0</v>
      </c>
    </row>
    <row r="98" ht="12.75">
      <c r="A98" s="6" t="s">
        <v>22</v>
      </c>
    </row>
    <row r="99" spans="1:11" ht="12.75">
      <c r="A99" s="7" t="s">
        <v>3</v>
      </c>
      <c r="B99" s="7" t="s">
        <v>4</v>
      </c>
      <c r="C99" s="7" t="s">
        <v>5</v>
      </c>
      <c r="D99" s="9" t="s">
        <v>6</v>
      </c>
      <c r="E99" s="9" t="s">
        <v>7</v>
      </c>
      <c r="F99" t="s">
        <v>8</v>
      </c>
      <c r="G99" s="9" t="s">
        <v>9</v>
      </c>
      <c r="H99" s="9" t="s">
        <v>10</v>
      </c>
      <c r="I99" s="7" t="s">
        <v>11</v>
      </c>
      <c r="J99" s="7" t="s">
        <v>78</v>
      </c>
      <c r="K99" s="1" t="s">
        <v>79</v>
      </c>
    </row>
    <row r="100" spans="1:11" ht="12.75">
      <c r="A100" s="2">
        <f>1+A94</f>
        <v>41</v>
      </c>
      <c r="B100" s="8"/>
      <c r="C100" s="22"/>
      <c r="E100">
        <f>ROUND(D100*0.16,2)</f>
        <v>0</v>
      </c>
      <c r="F100">
        <f>ROUND(D100*0.1,2)</f>
        <v>0</v>
      </c>
      <c r="G100">
        <f>ROUND(E100/3*2,2)</f>
        <v>0</v>
      </c>
      <c r="H100" s="3">
        <f>D100+E100-F100-G100</f>
        <v>0</v>
      </c>
      <c r="I100" s="22"/>
      <c r="J100" s="8"/>
      <c r="K100" s="22"/>
    </row>
    <row r="101" spans="1:11" ht="12.75">
      <c r="A101" s="2">
        <f>1+A100</f>
        <v>42</v>
      </c>
      <c r="B101" s="8"/>
      <c r="C101" s="22"/>
      <c r="E101">
        <f>ROUND(D101*0.16,2)</f>
        <v>0</v>
      </c>
      <c r="F101">
        <f>ROUND(D101*0.1,2)</f>
        <v>0</v>
      </c>
      <c r="G101">
        <f>ROUND(E101/3*2,2)</f>
        <v>0</v>
      </c>
      <c r="H101" s="3">
        <f>D101+E101-F101-G101</f>
        <v>0</v>
      </c>
      <c r="I101" s="22"/>
      <c r="J101" s="8"/>
      <c r="K101" s="22"/>
    </row>
    <row r="102" spans="1:11" ht="12.75">
      <c r="A102" s="2">
        <f>1+A101</f>
        <v>43</v>
      </c>
      <c r="B102" s="8"/>
      <c r="C102" s="22"/>
      <c r="E102">
        <f>ROUND(D102*0.16,2)</f>
        <v>0</v>
      </c>
      <c r="F102">
        <f>ROUND(D102*0.1,2)</f>
        <v>0</v>
      </c>
      <c r="G102">
        <f>ROUND(E102/3*2,2)</f>
        <v>0</v>
      </c>
      <c r="H102" s="3">
        <f>D102+E102-F102-G102</f>
        <v>0</v>
      </c>
      <c r="I102" s="22"/>
      <c r="J102" s="8"/>
      <c r="K102" s="22"/>
    </row>
    <row r="103" spans="1:11" ht="12.75">
      <c r="A103" s="2">
        <f>1+A102</f>
        <v>44</v>
      </c>
      <c r="B103" s="8"/>
      <c r="C103" s="22"/>
      <c r="E103">
        <f>ROUND(D103*0.16,2)</f>
        <v>0</v>
      </c>
      <c r="F103">
        <f>ROUND(D103*0.1,2)</f>
        <v>0</v>
      </c>
      <c r="G103">
        <f>ROUND(E103/3*2,2)</f>
        <v>0</v>
      </c>
      <c r="H103" s="3">
        <f>D103+E103-F103-G103</f>
        <v>0</v>
      </c>
      <c r="I103" s="22"/>
      <c r="J103" s="8"/>
      <c r="K103" s="22"/>
    </row>
    <row r="104" spans="3:8" ht="12.75">
      <c r="C104" t="s">
        <v>12</v>
      </c>
      <c r="D104">
        <f>SUM(D100:D103)</f>
        <v>0</v>
      </c>
      <c r="E104">
        <f>SUM(E100:E103)</f>
        <v>0</v>
      </c>
      <c r="F104">
        <f>SUM(F100:F103)</f>
        <v>0</v>
      </c>
      <c r="G104">
        <f>SUM(G100:G103)</f>
        <v>0</v>
      </c>
      <c r="H104">
        <f>SUM(H100:H103)</f>
        <v>0</v>
      </c>
    </row>
    <row r="107" ht="12.75">
      <c r="A107" s="11" t="s">
        <v>23</v>
      </c>
    </row>
    <row r="108" spans="1:11" ht="12.75">
      <c r="A108" s="7" t="s">
        <v>3</v>
      </c>
      <c r="B108" s="7" t="s">
        <v>4</v>
      </c>
      <c r="C108" s="7" t="s">
        <v>5</v>
      </c>
      <c r="D108" s="9" t="s">
        <v>6</v>
      </c>
      <c r="E108" s="9" t="s">
        <v>7</v>
      </c>
      <c r="F108" t="s">
        <v>8</v>
      </c>
      <c r="G108" s="9" t="s">
        <v>9</v>
      </c>
      <c r="H108" s="9" t="s">
        <v>10</v>
      </c>
      <c r="I108" s="7" t="s">
        <v>11</v>
      </c>
      <c r="J108" s="7" t="s">
        <v>78</v>
      </c>
      <c r="K108" s="1" t="s">
        <v>79</v>
      </c>
    </row>
    <row r="109" spans="1:11" ht="12.75">
      <c r="A109" s="2">
        <f>1+A103</f>
        <v>45</v>
      </c>
      <c r="B109" s="8"/>
      <c r="C109" s="22"/>
      <c r="E109">
        <f>ROUND(D109*0.16,2)</f>
        <v>0</v>
      </c>
      <c r="F109">
        <f>ROUND(D109*0.1,2)</f>
        <v>0</v>
      </c>
      <c r="G109">
        <f>ROUND(E109/3*2,2)</f>
        <v>0</v>
      </c>
      <c r="H109" s="3">
        <f>D109+E109-F109-G109</f>
        <v>0</v>
      </c>
      <c r="I109" s="22"/>
      <c r="J109" s="8"/>
      <c r="K109" s="22"/>
    </row>
    <row r="110" spans="1:11" ht="12.75">
      <c r="A110" s="2">
        <f>1+A109</f>
        <v>46</v>
      </c>
      <c r="B110" s="8"/>
      <c r="C110" s="22"/>
      <c r="E110">
        <f>ROUND(D110*0.16,2)</f>
        <v>0</v>
      </c>
      <c r="F110">
        <f>ROUND(D110*0.1,2)</f>
        <v>0</v>
      </c>
      <c r="G110">
        <f>ROUND(E110/3*2,2)</f>
        <v>0</v>
      </c>
      <c r="H110" s="3">
        <f>D110+E110-F110-G110</f>
        <v>0</v>
      </c>
      <c r="I110" s="22"/>
      <c r="J110" s="8"/>
      <c r="K110" s="22"/>
    </row>
    <row r="111" spans="1:11" ht="12.75">
      <c r="A111" s="2">
        <f>1+A110</f>
        <v>47</v>
      </c>
      <c r="B111" s="8"/>
      <c r="C111" s="22"/>
      <c r="E111">
        <f>ROUND(D111*0.16,2)</f>
        <v>0</v>
      </c>
      <c r="F111">
        <f>ROUND(D111*0.1,2)</f>
        <v>0</v>
      </c>
      <c r="G111">
        <f>ROUND(E111/3*2,2)</f>
        <v>0</v>
      </c>
      <c r="H111" s="3">
        <f>D111+E111-F111-G111</f>
        <v>0</v>
      </c>
      <c r="I111" s="22"/>
      <c r="J111" s="8"/>
      <c r="K111" s="22"/>
    </row>
    <row r="112" spans="1:11" ht="12.75">
      <c r="A112" s="2">
        <f>1+A111</f>
        <v>48</v>
      </c>
      <c r="B112" s="8"/>
      <c r="C112" s="22"/>
      <c r="E112">
        <f>ROUND(D112*0.16,2)</f>
        <v>0</v>
      </c>
      <c r="F112">
        <f>ROUND(D112*0.1,2)</f>
        <v>0</v>
      </c>
      <c r="G112">
        <f>ROUND(E112/3*2,2)</f>
        <v>0</v>
      </c>
      <c r="H112" s="3">
        <f>D112+E112-F112-G112</f>
        <v>0</v>
      </c>
      <c r="I112" s="22"/>
      <c r="J112" s="8"/>
      <c r="K112" s="22"/>
    </row>
    <row r="113" spans="3:8" ht="12.75">
      <c r="C113" t="s">
        <v>12</v>
      </c>
      <c r="D113">
        <f>SUM(D109:D112)</f>
        <v>0</v>
      </c>
      <c r="E113">
        <f>SUM(E109:E112)</f>
        <v>0</v>
      </c>
      <c r="F113">
        <f>SUM(F109:F112)</f>
        <v>0</v>
      </c>
      <c r="G113">
        <f>SUM(G109:G112)</f>
        <v>0</v>
      </c>
      <c r="H113">
        <f>SUM(H109:H112)</f>
        <v>0</v>
      </c>
    </row>
    <row r="116" spans="3:8" ht="12.75">
      <c r="C116" s="19" t="s">
        <v>24</v>
      </c>
      <c r="D116" s="19">
        <f>D14+D23+D32+D41+D50+D59+D68+D77+D86+D95+D104+D113</f>
        <v>0</v>
      </c>
      <c r="E116" s="19">
        <f>E14+E23+E32+E41+E50+E59+E68+E77+E86+E95+E104+E113</f>
        <v>0</v>
      </c>
      <c r="F116" s="19">
        <f>F14+F23+F32+F41+F50+F59+F68+F77+F86+F95+F104+F113</f>
        <v>0</v>
      </c>
      <c r="G116" s="19">
        <f>G14+G23+G32+G41+G50+G59+G68+G77+G86+G95+G104+G113</f>
        <v>0</v>
      </c>
      <c r="H116" s="19">
        <f>H14+H23+H32+H41+H50+H59+H68+H77+H86+H95+H104+H113</f>
        <v>0</v>
      </c>
    </row>
    <row r="119" ht="12.75">
      <c r="A119" s="11" t="s">
        <v>25</v>
      </c>
    </row>
    <row r="121" ht="12.75">
      <c r="A121" s="11" t="s">
        <v>2</v>
      </c>
    </row>
    <row r="122" spans="1:10" ht="12.75">
      <c r="A122" s="7" t="s">
        <v>3</v>
      </c>
      <c r="B122" s="7" t="s">
        <v>4</v>
      </c>
      <c r="C122" s="7" t="s">
        <v>26</v>
      </c>
      <c r="D122" s="7" t="s">
        <v>77</v>
      </c>
      <c r="E122" s="7" t="s">
        <v>27</v>
      </c>
      <c r="F122" s="9" t="s">
        <v>6</v>
      </c>
      <c r="G122" s="9" t="s">
        <v>7</v>
      </c>
      <c r="H122" s="23" t="s">
        <v>10</v>
      </c>
      <c r="I122" s="7" t="s">
        <v>11</v>
      </c>
      <c r="J122" s="7" t="s">
        <v>78</v>
      </c>
    </row>
    <row r="123" spans="1:10" ht="12.75">
      <c r="A123" s="2">
        <v>1</v>
      </c>
      <c r="B123" s="12"/>
      <c r="C123" s="10"/>
      <c r="E123" s="2"/>
      <c r="F123">
        <f>H123-G123</f>
        <v>0</v>
      </c>
      <c r="G123">
        <f>ROUND(H123/1.16*0.16,2)</f>
        <v>0</v>
      </c>
      <c r="H123" s="3"/>
      <c r="I123" s="22"/>
      <c r="J123" s="8"/>
    </row>
    <row r="124" spans="1:10" ht="12.75">
      <c r="A124" s="2">
        <f>1+A123</f>
        <v>2</v>
      </c>
      <c r="B124" s="12"/>
      <c r="C124" s="10"/>
      <c r="E124" s="2"/>
      <c r="F124">
        <f>H124-G124</f>
        <v>0</v>
      </c>
      <c r="G124">
        <f>ROUND(H124/1.16*0.16,2)</f>
        <v>0</v>
      </c>
      <c r="H124" s="3"/>
      <c r="I124" s="22"/>
      <c r="J124" s="8"/>
    </row>
    <row r="125" spans="1:10" ht="12.75">
      <c r="A125" s="2">
        <f>1+A124</f>
        <v>3</v>
      </c>
      <c r="B125" s="12"/>
      <c r="C125" s="10"/>
      <c r="E125" s="2"/>
      <c r="F125">
        <f>H125-G125</f>
        <v>0</v>
      </c>
      <c r="G125">
        <f>ROUND(H125/1.16*0.16,2)</f>
        <v>0</v>
      </c>
      <c r="H125" s="3"/>
      <c r="I125" s="22"/>
      <c r="J125" s="8"/>
    </row>
    <row r="126" spans="1:10" ht="12.75">
      <c r="A126" s="2">
        <f>1+A125</f>
        <v>4</v>
      </c>
      <c r="B126" s="12"/>
      <c r="C126" s="10"/>
      <c r="E126" s="2"/>
      <c r="F126">
        <f>H126-G126</f>
        <v>0</v>
      </c>
      <c r="G126">
        <f>ROUND(H126/1.16*0.16,2)</f>
        <v>0</v>
      </c>
      <c r="H126" s="3"/>
      <c r="I126" s="22"/>
      <c r="J126" s="8"/>
    </row>
    <row r="127" spans="3:8" ht="12.75">
      <c r="C127" t="s">
        <v>12</v>
      </c>
      <c r="F127">
        <f>SUM(F123:F126)</f>
        <v>0</v>
      </c>
      <c r="G127">
        <f>SUM(G123:G126)</f>
        <v>0</v>
      </c>
      <c r="H127">
        <f>SUM(H123:H126)</f>
        <v>0</v>
      </c>
    </row>
    <row r="130" ht="12.75">
      <c r="A130" s="11" t="s">
        <v>13</v>
      </c>
    </row>
    <row r="131" spans="1:10" ht="12.75">
      <c r="A131" s="7" t="s">
        <v>3</v>
      </c>
      <c r="B131" s="7" t="s">
        <v>4</v>
      </c>
      <c r="C131" s="7" t="s">
        <v>26</v>
      </c>
      <c r="D131" s="7" t="s">
        <v>77</v>
      </c>
      <c r="E131" s="7" t="s">
        <v>27</v>
      </c>
      <c r="F131" s="9" t="s">
        <v>6</v>
      </c>
      <c r="G131" s="9" t="s">
        <v>7</v>
      </c>
      <c r="H131" s="9" t="s">
        <v>10</v>
      </c>
      <c r="I131" s="7" t="s">
        <v>11</v>
      </c>
      <c r="J131" s="7" t="s">
        <v>78</v>
      </c>
    </row>
    <row r="132" spans="1:10" ht="12.75">
      <c r="A132" s="2">
        <f>1+A126</f>
        <v>5</v>
      </c>
      <c r="B132" s="12"/>
      <c r="C132" s="10"/>
      <c r="E132" s="2"/>
      <c r="F132">
        <f>H132-G132</f>
        <v>0</v>
      </c>
      <c r="G132">
        <f>ROUND(H132/1.16*0.16,2)</f>
        <v>0</v>
      </c>
      <c r="H132" s="3"/>
      <c r="I132" s="22"/>
      <c r="J132" s="8"/>
    </row>
    <row r="133" spans="1:10" ht="12.75">
      <c r="A133" s="2">
        <f>1+A132</f>
        <v>6</v>
      </c>
      <c r="B133" s="12"/>
      <c r="C133" s="10"/>
      <c r="E133" s="2"/>
      <c r="F133">
        <f>H133-G133</f>
        <v>0</v>
      </c>
      <c r="G133">
        <f>ROUND(H133/1.16*0.16,2)</f>
        <v>0</v>
      </c>
      <c r="H133" s="3"/>
      <c r="I133" s="22"/>
      <c r="J133" s="8"/>
    </row>
    <row r="134" spans="1:10" ht="12.75">
      <c r="A134" s="2">
        <f>1+A133</f>
        <v>7</v>
      </c>
      <c r="B134" s="12"/>
      <c r="C134" s="10"/>
      <c r="E134" s="2"/>
      <c r="F134">
        <f>H134-G134</f>
        <v>0</v>
      </c>
      <c r="G134">
        <f>ROUND(H134/1.16*0.16,2)</f>
        <v>0</v>
      </c>
      <c r="H134" s="3"/>
      <c r="I134" s="22"/>
      <c r="J134" s="8"/>
    </row>
    <row r="135" spans="1:10" ht="12.75">
      <c r="A135" s="2">
        <f>1+A134</f>
        <v>8</v>
      </c>
      <c r="B135" s="12"/>
      <c r="C135" s="10"/>
      <c r="E135" s="2"/>
      <c r="F135">
        <f>H135-G135</f>
        <v>0</v>
      </c>
      <c r="G135">
        <f>ROUND(H135/1.16*0.16,2)</f>
        <v>0</v>
      </c>
      <c r="H135" s="3"/>
      <c r="I135" s="22"/>
      <c r="J135" s="8"/>
    </row>
    <row r="136" spans="3:8" ht="12.75">
      <c r="C136" t="s">
        <v>12</v>
      </c>
      <c r="F136">
        <f>SUM(F132:F135)</f>
        <v>0</v>
      </c>
      <c r="G136">
        <f>SUM(G132:G135)</f>
        <v>0</v>
      </c>
      <c r="H136">
        <f>SUM(H132:H135)</f>
        <v>0</v>
      </c>
    </row>
    <row r="139" ht="12.75">
      <c r="A139" s="11" t="s">
        <v>14</v>
      </c>
    </row>
    <row r="140" spans="1:10" ht="12.75">
      <c r="A140" s="7" t="s">
        <v>3</v>
      </c>
      <c r="B140" s="7" t="s">
        <v>4</v>
      </c>
      <c r="C140" s="7" t="s">
        <v>26</v>
      </c>
      <c r="D140" s="7" t="s">
        <v>77</v>
      </c>
      <c r="E140" s="7" t="s">
        <v>27</v>
      </c>
      <c r="F140" s="9" t="s">
        <v>6</v>
      </c>
      <c r="G140" s="9" t="s">
        <v>7</v>
      </c>
      <c r="H140" s="9" t="s">
        <v>10</v>
      </c>
      <c r="I140" s="7" t="s">
        <v>11</v>
      </c>
      <c r="J140" s="7" t="s">
        <v>78</v>
      </c>
    </row>
    <row r="141" spans="1:10" ht="12.75">
      <c r="A141" s="2">
        <f>1+A135</f>
        <v>9</v>
      </c>
      <c r="B141" s="12"/>
      <c r="C141" s="10"/>
      <c r="E141" s="2"/>
      <c r="F141">
        <f>H141-G141</f>
        <v>0</v>
      </c>
      <c r="G141">
        <f>ROUND(H141/1.16*0.16,2)</f>
        <v>0</v>
      </c>
      <c r="H141" s="3"/>
      <c r="I141" s="22"/>
      <c r="J141" s="8"/>
    </row>
    <row r="142" spans="1:10" ht="12.75">
      <c r="A142" s="2">
        <f>1+A141</f>
        <v>10</v>
      </c>
      <c r="B142" s="12"/>
      <c r="C142" s="10"/>
      <c r="E142" s="2"/>
      <c r="F142">
        <f>H142-G142</f>
        <v>0</v>
      </c>
      <c r="G142">
        <f>ROUND(H142/1.16*0.16,2)</f>
        <v>0</v>
      </c>
      <c r="H142" s="3"/>
      <c r="I142" s="22"/>
      <c r="J142" s="8"/>
    </row>
    <row r="143" spans="1:10" ht="12.75">
      <c r="A143" s="2">
        <f>1+A142</f>
        <v>11</v>
      </c>
      <c r="B143" s="12"/>
      <c r="C143" s="10"/>
      <c r="E143" s="2"/>
      <c r="F143">
        <f>H143-G143</f>
        <v>0</v>
      </c>
      <c r="G143">
        <f>ROUND(H143/1.16*0.16,2)</f>
        <v>0</v>
      </c>
      <c r="H143" s="3"/>
      <c r="I143" s="22"/>
      <c r="J143" s="8"/>
    </row>
    <row r="144" spans="1:10" ht="12.75">
      <c r="A144" s="2">
        <f>1+A143</f>
        <v>12</v>
      </c>
      <c r="B144" s="12"/>
      <c r="C144" s="10"/>
      <c r="E144" s="2"/>
      <c r="F144">
        <f>H144-G144</f>
        <v>0</v>
      </c>
      <c r="G144">
        <f>ROUND(H144/1.16*0.16,2)</f>
        <v>0</v>
      </c>
      <c r="H144" s="3"/>
      <c r="I144" s="22"/>
      <c r="J144" s="8"/>
    </row>
    <row r="145" spans="3:8" ht="12.75">
      <c r="C145" t="s">
        <v>12</v>
      </c>
      <c r="F145">
        <f>SUM(F141:F144)</f>
        <v>0</v>
      </c>
      <c r="G145">
        <f>SUM(G141:G144)</f>
        <v>0</v>
      </c>
      <c r="H145">
        <f>SUM(H141:H144)</f>
        <v>0</v>
      </c>
    </row>
    <row r="148" ht="12.75">
      <c r="A148" s="11" t="s">
        <v>15</v>
      </c>
    </row>
    <row r="149" spans="1:10" ht="12.75">
      <c r="A149" s="7" t="s">
        <v>3</v>
      </c>
      <c r="B149" s="7" t="s">
        <v>4</v>
      </c>
      <c r="C149" s="7" t="s">
        <v>26</v>
      </c>
      <c r="D149" s="7" t="s">
        <v>77</v>
      </c>
      <c r="E149" s="7" t="s">
        <v>27</v>
      </c>
      <c r="F149" s="9" t="s">
        <v>6</v>
      </c>
      <c r="G149" s="9" t="s">
        <v>7</v>
      </c>
      <c r="H149" s="9" t="s">
        <v>10</v>
      </c>
      <c r="I149" s="7" t="s">
        <v>11</v>
      </c>
      <c r="J149" s="7" t="s">
        <v>78</v>
      </c>
    </row>
    <row r="150" spans="1:10" ht="12.75">
      <c r="A150" s="2">
        <f>1+A144</f>
        <v>13</v>
      </c>
      <c r="B150" s="12"/>
      <c r="C150" s="10"/>
      <c r="E150" s="2"/>
      <c r="F150">
        <f>H150-G150</f>
        <v>0</v>
      </c>
      <c r="G150">
        <f>ROUND(H150/1.16*0.16,2)</f>
        <v>0</v>
      </c>
      <c r="H150" s="3"/>
      <c r="I150" s="22"/>
      <c r="J150" s="8"/>
    </row>
    <row r="151" spans="1:10" ht="12.75">
      <c r="A151" s="2">
        <f>1+A150</f>
        <v>14</v>
      </c>
      <c r="B151" s="12"/>
      <c r="C151" s="10"/>
      <c r="E151" s="2"/>
      <c r="F151">
        <f>H151-G151</f>
        <v>0</v>
      </c>
      <c r="G151">
        <f>ROUND(H151/1.16*0.16,2)</f>
        <v>0</v>
      </c>
      <c r="H151" s="3"/>
      <c r="I151" s="22"/>
      <c r="J151" s="8"/>
    </row>
    <row r="152" spans="1:10" ht="12.75">
      <c r="A152" s="2">
        <f>1+A151</f>
        <v>15</v>
      </c>
      <c r="B152" s="12"/>
      <c r="C152" s="10"/>
      <c r="E152" s="2"/>
      <c r="F152">
        <f>H152-G152</f>
        <v>0</v>
      </c>
      <c r="G152">
        <f>ROUND(H152/1.16*0.16,2)</f>
        <v>0</v>
      </c>
      <c r="H152" s="3"/>
      <c r="I152" s="22"/>
      <c r="J152" s="8"/>
    </row>
    <row r="153" spans="1:10" ht="12.75">
      <c r="A153" s="2">
        <f>1+A152</f>
        <v>16</v>
      </c>
      <c r="B153" s="12"/>
      <c r="C153" s="10"/>
      <c r="E153" s="2"/>
      <c r="F153">
        <f>H153-G153</f>
        <v>0</v>
      </c>
      <c r="G153">
        <f>ROUND(H153/1.16*0.16,2)</f>
        <v>0</v>
      </c>
      <c r="H153" s="3"/>
      <c r="I153" s="22"/>
      <c r="J153" s="8"/>
    </row>
    <row r="154" spans="3:8" ht="12.75">
      <c r="C154" t="s">
        <v>12</v>
      </c>
      <c r="F154">
        <f>SUM(F150:F153)</f>
        <v>0</v>
      </c>
      <c r="G154">
        <f>SUM(G150:G153)</f>
        <v>0</v>
      </c>
      <c r="H154">
        <f>SUM(H150:H153)</f>
        <v>0</v>
      </c>
    </row>
    <row r="157" ht="12.75">
      <c r="A157" s="11" t="s">
        <v>16</v>
      </c>
    </row>
    <row r="158" spans="1:10" ht="12.75">
      <c r="A158" s="7" t="s">
        <v>3</v>
      </c>
      <c r="B158" s="7" t="s">
        <v>4</v>
      </c>
      <c r="C158" s="7" t="s">
        <v>26</v>
      </c>
      <c r="D158" s="7" t="s">
        <v>77</v>
      </c>
      <c r="E158" s="7" t="s">
        <v>27</v>
      </c>
      <c r="F158" s="9" t="s">
        <v>6</v>
      </c>
      <c r="G158" s="9" t="s">
        <v>7</v>
      </c>
      <c r="H158" s="9" t="s">
        <v>10</v>
      </c>
      <c r="I158" s="7" t="s">
        <v>11</v>
      </c>
      <c r="J158" s="7" t="s">
        <v>78</v>
      </c>
    </row>
    <row r="159" spans="1:10" ht="12.75">
      <c r="A159" s="2">
        <f>1+A153</f>
        <v>17</v>
      </c>
      <c r="B159" s="12"/>
      <c r="C159" s="10"/>
      <c r="E159" s="2"/>
      <c r="F159">
        <f>H159-G159</f>
        <v>0</v>
      </c>
      <c r="G159">
        <f>ROUND(H159/1.16*0.16,2)</f>
        <v>0</v>
      </c>
      <c r="H159" s="3"/>
      <c r="I159" s="22"/>
      <c r="J159" s="8"/>
    </row>
    <row r="160" spans="1:10" ht="12.75">
      <c r="A160" s="2">
        <f>1+A159</f>
        <v>18</v>
      </c>
      <c r="B160" s="12"/>
      <c r="C160" s="10"/>
      <c r="E160" s="2"/>
      <c r="F160">
        <f>H160-G160</f>
        <v>0</v>
      </c>
      <c r="G160">
        <f>ROUND(H160/1.16*0.16,2)</f>
        <v>0</v>
      </c>
      <c r="H160" s="3"/>
      <c r="I160" s="22"/>
      <c r="J160" s="8"/>
    </row>
    <row r="161" spans="1:10" ht="12.75">
      <c r="A161" s="2">
        <f>1+A160</f>
        <v>19</v>
      </c>
      <c r="B161" s="12"/>
      <c r="C161" s="10"/>
      <c r="E161" s="2"/>
      <c r="F161">
        <f>H161-G161</f>
        <v>0</v>
      </c>
      <c r="G161">
        <f>ROUND(H161/1.16*0.16,2)</f>
        <v>0</v>
      </c>
      <c r="H161" s="3"/>
      <c r="I161" s="22"/>
      <c r="J161" s="8"/>
    </row>
    <row r="162" spans="1:10" ht="12.75">
      <c r="A162" s="2">
        <f>1+A161</f>
        <v>20</v>
      </c>
      <c r="B162" s="12"/>
      <c r="C162" s="10"/>
      <c r="E162" s="2"/>
      <c r="F162">
        <f>H162-G162</f>
        <v>0</v>
      </c>
      <c r="G162">
        <f>ROUND(H162/1.16*0.16,2)</f>
        <v>0</v>
      </c>
      <c r="H162" s="3"/>
      <c r="I162" s="22"/>
      <c r="J162" s="8"/>
    </row>
    <row r="163" spans="3:8" ht="12.75">
      <c r="C163" t="s">
        <v>12</v>
      </c>
      <c r="F163">
        <f>SUM(F159:F162)</f>
        <v>0</v>
      </c>
      <c r="G163">
        <f>SUM(G159:G162)</f>
        <v>0</v>
      </c>
      <c r="H163">
        <f>SUM(H159:H162)</f>
        <v>0</v>
      </c>
    </row>
    <row r="166" ht="12.75">
      <c r="A166" s="11" t="s">
        <v>17</v>
      </c>
    </row>
    <row r="167" spans="1:10" ht="12.75">
      <c r="A167" s="7" t="s">
        <v>3</v>
      </c>
      <c r="B167" s="7" t="s">
        <v>4</v>
      </c>
      <c r="C167" s="7" t="s">
        <v>26</v>
      </c>
      <c r="D167" s="7" t="s">
        <v>77</v>
      </c>
      <c r="E167" s="7" t="s">
        <v>27</v>
      </c>
      <c r="F167" s="9" t="s">
        <v>6</v>
      </c>
      <c r="G167" s="9" t="s">
        <v>7</v>
      </c>
      <c r="H167" s="9" t="s">
        <v>10</v>
      </c>
      <c r="I167" s="7" t="s">
        <v>11</v>
      </c>
      <c r="J167" s="7" t="s">
        <v>78</v>
      </c>
    </row>
    <row r="168" spans="1:10" ht="12.75">
      <c r="A168" s="2">
        <f>1+A162</f>
        <v>21</v>
      </c>
      <c r="B168" s="12"/>
      <c r="C168" s="10"/>
      <c r="E168" s="2"/>
      <c r="F168">
        <f>H168-G168</f>
        <v>0</v>
      </c>
      <c r="G168">
        <f>ROUND(H168/1.16*0.16,2)</f>
        <v>0</v>
      </c>
      <c r="H168" s="3"/>
      <c r="I168" s="22"/>
      <c r="J168" s="8"/>
    </row>
    <row r="169" spans="1:10" ht="12.75">
      <c r="A169" s="2">
        <f>1+A168</f>
        <v>22</v>
      </c>
      <c r="B169" s="12"/>
      <c r="C169" s="10"/>
      <c r="E169" s="2"/>
      <c r="F169">
        <f>H169-G169</f>
        <v>0</v>
      </c>
      <c r="G169">
        <f>ROUND(H169/1.16*0.16,2)</f>
        <v>0</v>
      </c>
      <c r="H169" s="3"/>
      <c r="I169" s="22"/>
      <c r="J169" s="8"/>
    </row>
    <row r="170" spans="1:10" ht="12.75">
      <c r="A170" s="2">
        <f>1+A169</f>
        <v>23</v>
      </c>
      <c r="B170" s="12"/>
      <c r="C170" s="10"/>
      <c r="E170" s="2"/>
      <c r="F170">
        <f>H170-G170</f>
        <v>0</v>
      </c>
      <c r="G170">
        <f>ROUND(H170/1.16*0.16,2)</f>
        <v>0</v>
      </c>
      <c r="H170" s="3"/>
      <c r="I170" s="22"/>
      <c r="J170" s="8"/>
    </row>
    <row r="171" spans="1:10" ht="12.75">
      <c r="A171" s="2">
        <f>1+A170</f>
        <v>24</v>
      </c>
      <c r="B171" s="12"/>
      <c r="C171" s="10"/>
      <c r="E171" s="2"/>
      <c r="F171">
        <f>H171-G171</f>
        <v>0</v>
      </c>
      <c r="G171">
        <f>ROUND(H171/1.16*0.16,2)</f>
        <v>0</v>
      </c>
      <c r="H171" s="3"/>
      <c r="I171" s="22"/>
      <c r="J171" s="8"/>
    </row>
    <row r="172" spans="3:8" ht="12.75">
      <c r="C172" t="s">
        <v>12</v>
      </c>
      <c r="F172">
        <f>SUM(F168:F171)</f>
        <v>0</v>
      </c>
      <c r="G172">
        <f>SUM(G168:G171)</f>
        <v>0</v>
      </c>
      <c r="H172">
        <f>SUM(H168:H171)</f>
        <v>0</v>
      </c>
    </row>
    <row r="175" ht="12.75">
      <c r="A175" s="11" t="s">
        <v>18</v>
      </c>
    </row>
    <row r="176" spans="1:10" ht="12.75">
      <c r="A176" s="7" t="s">
        <v>3</v>
      </c>
      <c r="B176" s="7" t="s">
        <v>4</v>
      </c>
      <c r="C176" s="7" t="s">
        <v>26</v>
      </c>
      <c r="D176" s="7" t="s">
        <v>77</v>
      </c>
      <c r="E176" s="7" t="s">
        <v>27</v>
      </c>
      <c r="F176" s="9" t="s">
        <v>6</v>
      </c>
      <c r="G176" s="9" t="s">
        <v>7</v>
      </c>
      <c r="H176" s="9" t="s">
        <v>10</v>
      </c>
      <c r="I176" s="7" t="s">
        <v>11</v>
      </c>
      <c r="J176" s="7" t="s">
        <v>78</v>
      </c>
    </row>
    <row r="177" spans="1:10" ht="12.75">
      <c r="A177" s="2">
        <f>1+A171</f>
        <v>25</v>
      </c>
      <c r="B177" s="12"/>
      <c r="C177" s="10"/>
      <c r="E177" s="2"/>
      <c r="F177">
        <f>H177-G177</f>
        <v>0</v>
      </c>
      <c r="G177">
        <f>ROUND(H177/1.16*0.16,2)</f>
        <v>0</v>
      </c>
      <c r="H177" s="3"/>
      <c r="I177" s="22"/>
      <c r="J177" s="8"/>
    </row>
    <row r="178" spans="1:10" ht="12.75">
      <c r="A178" s="2">
        <f>1+A177</f>
        <v>26</v>
      </c>
      <c r="B178" s="12"/>
      <c r="C178" s="10"/>
      <c r="E178" s="2"/>
      <c r="F178">
        <f>H178-G178</f>
        <v>0</v>
      </c>
      <c r="G178">
        <f>ROUND(H178/1.16*0.16,2)</f>
        <v>0</v>
      </c>
      <c r="H178" s="3"/>
      <c r="I178" s="22"/>
      <c r="J178" s="8"/>
    </row>
    <row r="179" spans="1:10" ht="12.75">
      <c r="A179" s="2">
        <f>1+A178</f>
        <v>27</v>
      </c>
      <c r="B179" s="12"/>
      <c r="C179" s="10"/>
      <c r="E179" s="2"/>
      <c r="F179">
        <f>H179-G179</f>
        <v>0</v>
      </c>
      <c r="G179">
        <f>ROUND(H179/1.16*0.16,2)</f>
        <v>0</v>
      </c>
      <c r="H179" s="3"/>
      <c r="I179" s="22"/>
      <c r="J179" s="8"/>
    </row>
    <row r="180" spans="1:10" ht="12.75">
      <c r="A180" s="2">
        <f>1+A179</f>
        <v>28</v>
      </c>
      <c r="B180" s="12"/>
      <c r="C180" s="10"/>
      <c r="E180" s="2"/>
      <c r="F180">
        <f>H180-G180</f>
        <v>0</v>
      </c>
      <c r="G180">
        <f>ROUND(H180/1.16*0.16,2)</f>
        <v>0</v>
      </c>
      <c r="H180" s="3"/>
      <c r="I180" s="22"/>
      <c r="J180" s="8"/>
    </row>
    <row r="181" spans="3:8" ht="12.75">
      <c r="C181" t="s">
        <v>12</v>
      </c>
      <c r="F181">
        <f>SUM(F177:F180)</f>
        <v>0</v>
      </c>
      <c r="G181">
        <f>SUM(G177:G180)</f>
        <v>0</v>
      </c>
      <c r="H181">
        <f>SUM(H177:H180)</f>
        <v>0</v>
      </c>
    </row>
    <row r="184" ht="12.75">
      <c r="A184" s="11" t="s">
        <v>19</v>
      </c>
    </row>
    <row r="185" spans="1:10" ht="12.75">
      <c r="A185" s="7" t="s">
        <v>3</v>
      </c>
      <c r="B185" s="7" t="s">
        <v>4</v>
      </c>
      <c r="C185" s="7" t="s">
        <v>26</v>
      </c>
      <c r="D185" s="7" t="s">
        <v>77</v>
      </c>
      <c r="E185" s="7" t="s">
        <v>27</v>
      </c>
      <c r="F185" s="9" t="s">
        <v>6</v>
      </c>
      <c r="G185" s="9" t="s">
        <v>7</v>
      </c>
      <c r="H185" s="9" t="s">
        <v>10</v>
      </c>
      <c r="I185" s="7" t="s">
        <v>11</v>
      </c>
      <c r="J185" s="7" t="s">
        <v>78</v>
      </c>
    </row>
    <row r="186" spans="1:10" ht="12.75">
      <c r="A186" s="2">
        <f>1+A180</f>
        <v>29</v>
      </c>
      <c r="B186" s="12"/>
      <c r="C186" s="10"/>
      <c r="E186" s="2"/>
      <c r="F186">
        <f>H186-G186</f>
        <v>0</v>
      </c>
      <c r="G186">
        <f>ROUND(H186/1.16*0.16,2)</f>
        <v>0</v>
      </c>
      <c r="H186" s="3"/>
      <c r="I186" s="22"/>
      <c r="J186" s="8"/>
    </row>
    <row r="187" spans="1:10" ht="12.75">
      <c r="A187" s="2">
        <f>1+A186</f>
        <v>30</v>
      </c>
      <c r="B187" s="12"/>
      <c r="C187" s="10"/>
      <c r="E187" s="2"/>
      <c r="F187">
        <f>H187-G187</f>
        <v>0</v>
      </c>
      <c r="G187">
        <f>ROUND(H187/1.16*0.16,2)</f>
        <v>0</v>
      </c>
      <c r="H187" s="3"/>
      <c r="I187" s="22"/>
      <c r="J187" s="8"/>
    </row>
    <row r="188" spans="1:10" ht="12.75">
      <c r="A188" s="2">
        <f>1+A187</f>
        <v>31</v>
      </c>
      <c r="B188" s="12"/>
      <c r="C188" s="10"/>
      <c r="E188" s="2"/>
      <c r="F188">
        <f>H188-G188</f>
        <v>0</v>
      </c>
      <c r="G188">
        <f>ROUND(H188/1.16*0.16,2)</f>
        <v>0</v>
      </c>
      <c r="H188" s="3"/>
      <c r="I188" s="22"/>
      <c r="J188" s="8"/>
    </row>
    <row r="189" spans="1:10" ht="12.75">
      <c r="A189" s="2">
        <f>1+A188</f>
        <v>32</v>
      </c>
      <c r="B189" s="12"/>
      <c r="C189" s="10"/>
      <c r="E189" s="2"/>
      <c r="F189">
        <f>H189-G189</f>
        <v>0</v>
      </c>
      <c r="G189">
        <f>ROUND(H189/1.16*0.16,2)</f>
        <v>0</v>
      </c>
      <c r="H189" s="3"/>
      <c r="I189" s="22"/>
      <c r="J189" s="8"/>
    </row>
    <row r="190" spans="3:8" ht="12.75">
      <c r="C190" t="s">
        <v>12</v>
      </c>
      <c r="F190">
        <f>SUM(F186:F189)</f>
        <v>0</v>
      </c>
      <c r="G190">
        <f>SUM(G186:G189)</f>
        <v>0</v>
      </c>
      <c r="H190">
        <f>SUM(H186:H189)</f>
        <v>0</v>
      </c>
    </row>
    <row r="193" ht="12.75">
      <c r="A193" s="11" t="s">
        <v>20</v>
      </c>
    </row>
    <row r="194" spans="1:10" ht="12.75">
      <c r="A194" s="7" t="s">
        <v>3</v>
      </c>
      <c r="B194" s="7" t="s">
        <v>4</v>
      </c>
      <c r="C194" s="7" t="s">
        <v>26</v>
      </c>
      <c r="D194" s="7" t="s">
        <v>77</v>
      </c>
      <c r="E194" s="7" t="s">
        <v>27</v>
      </c>
      <c r="F194" s="9" t="s">
        <v>6</v>
      </c>
      <c r="G194" s="9" t="s">
        <v>7</v>
      </c>
      <c r="H194" s="9" t="s">
        <v>10</v>
      </c>
      <c r="I194" s="7" t="s">
        <v>11</v>
      </c>
      <c r="J194" s="7" t="s">
        <v>78</v>
      </c>
    </row>
    <row r="195" spans="1:10" ht="12.75">
      <c r="A195" s="2">
        <f>1+A189</f>
        <v>33</v>
      </c>
      <c r="B195" s="12"/>
      <c r="C195" s="10"/>
      <c r="E195" s="2"/>
      <c r="F195">
        <f>H195-G195</f>
        <v>0</v>
      </c>
      <c r="G195">
        <f>ROUND(H195/1.16*0.16,2)</f>
        <v>0</v>
      </c>
      <c r="H195" s="3"/>
      <c r="I195" s="22"/>
      <c r="J195" s="8"/>
    </row>
    <row r="196" spans="1:10" ht="12.75">
      <c r="A196" s="2">
        <f>1+A195</f>
        <v>34</v>
      </c>
      <c r="B196" s="12"/>
      <c r="C196" s="10"/>
      <c r="E196" s="2"/>
      <c r="F196">
        <f>H196-G196</f>
        <v>0</v>
      </c>
      <c r="G196">
        <f>ROUND(H196/1.16*0.16,2)</f>
        <v>0</v>
      </c>
      <c r="H196" s="3"/>
      <c r="I196" s="22"/>
      <c r="J196" s="8"/>
    </row>
    <row r="197" spans="1:10" ht="12.75">
      <c r="A197" s="2">
        <f>1+A196</f>
        <v>35</v>
      </c>
      <c r="B197" s="12"/>
      <c r="C197" s="10"/>
      <c r="E197" s="2"/>
      <c r="F197">
        <f>H197-G197</f>
        <v>0</v>
      </c>
      <c r="G197">
        <f>ROUND(H197/1.16*0.16,2)</f>
        <v>0</v>
      </c>
      <c r="H197" s="3"/>
      <c r="I197" s="22"/>
      <c r="J197" s="8"/>
    </row>
    <row r="198" spans="1:10" ht="12.75">
      <c r="A198" s="2">
        <f>1+A197</f>
        <v>36</v>
      </c>
      <c r="B198" s="12"/>
      <c r="C198" s="10"/>
      <c r="E198" s="2"/>
      <c r="F198">
        <f>H198-G198</f>
        <v>0</v>
      </c>
      <c r="G198">
        <f>ROUND(H198/1.16*0.16,2)</f>
        <v>0</v>
      </c>
      <c r="H198" s="3"/>
      <c r="I198" s="22"/>
      <c r="J198" s="8"/>
    </row>
    <row r="199" spans="3:8" ht="12.75">
      <c r="C199" t="s">
        <v>12</v>
      </c>
      <c r="F199">
        <f>SUM(F195:F198)</f>
        <v>0</v>
      </c>
      <c r="G199">
        <f>SUM(G195:G198)</f>
        <v>0</v>
      </c>
      <c r="H199">
        <f>SUM(H195:H198)</f>
        <v>0</v>
      </c>
    </row>
    <row r="202" ht="12.75">
      <c r="A202" s="11" t="s">
        <v>21</v>
      </c>
    </row>
    <row r="203" spans="1:10" ht="12.75">
      <c r="A203" s="7" t="s">
        <v>3</v>
      </c>
      <c r="B203" s="7" t="s">
        <v>4</v>
      </c>
      <c r="C203" s="7" t="s">
        <v>26</v>
      </c>
      <c r="D203" s="7" t="s">
        <v>77</v>
      </c>
      <c r="E203" s="7" t="s">
        <v>27</v>
      </c>
      <c r="F203" s="9" t="s">
        <v>6</v>
      </c>
      <c r="G203" s="9" t="s">
        <v>7</v>
      </c>
      <c r="H203" s="9" t="s">
        <v>10</v>
      </c>
      <c r="I203" s="7" t="s">
        <v>11</v>
      </c>
      <c r="J203" s="7" t="s">
        <v>78</v>
      </c>
    </row>
    <row r="204" spans="1:10" ht="12.75">
      <c r="A204" s="2">
        <f>1+A198</f>
        <v>37</v>
      </c>
      <c r="B204" s="12"/>
      <c r="C204" s="10"/>
      <c r="E204" s="2"/>
      <c r="F204">
        <f>H204-G204</f>
        <v>0</v>
      </c>
      <c r="G204">
        <f>ROUND(H204/1.16*0.16,2)</f>
        <v>0</v>
      </c>
      <c r="H204" s="3"/>
      <c r="I204" s="22"/>
      <c r="J204" s="8"/>
    </row>
    <row r="205" spans="1:10" ht="12.75">
      <c r="A205" s="2">
        <f>1+A204</f>
        <v>38</v>
      </c>
      <c r="B205" s="12"/>
      <c r="C205" s="10"/>
      <c r="E205" s="2"/>
      <c r="F205">
        <f>H205-G205</f>
        <v>0</v>
      </c>
      <c r="G205">
        <f>ROUND(H205/1.16*0.16,2)</f>
        <v>0</v>
      </c>
      <c r="H205" s="3"/>
      <c r="I205" s="22"/>
      <c r="J205" s="8"/>
    </row>
    <row r="206" spans="1:10" ht="12.75">
      <c r="A206" s="2">
        <f>1+A205</f>
        <v>39</v>
      </c>
      <c r="B206" s="12"/>
      <c r="C206" s="10"/>
      <c r="E206" s="2"/>
      <c r="F206">
        <f>H206-G206</f>
        <v>0</v>
      </c>
      <c r="G206">
        <f>ROUND(H206/1.16*0.16,2)</f>
        <v>0</v>
      </c>
      <c r="H206" s="3"/>
      <c r="I206" s="22"/>
      <c r="J206" s="8"/>
    </row>
    <row r="207" spans="1:10" ht="12.75">
      <c r="A207" s="2">
        <f>1+A206</f>
        <v>40</v>
      </c>
      <c r="B207" s="12"/>
      <c r="C207" s="10"/>
      <c r="E207" s="2"/>
      <c r="F207">
        <f>H207-G207</f>
        <v>0</v>
      </c>
      <c r="G207">
        <f>ROUND(H207/1.16*0.16,2)</f>
        <v>0</v>
      </c>
      <c r="H207" s="3"/>
      <c r="I207" s="22"/>
      <c r="J207" s="8"/>
    </row>
    <row r="208" spans="3:8" ht="12.75">
      <c r="C208" t="s">
        <v>12</v>
      </c>
      <c r="F208">
        <f>SUM(F204:F207)</f>
        <v>0</v>
      </c>
      <c r="G208">
        <f>SUM(G204:G207)</f>
        <v>0</v>
      </c>
      <c r="H208">
        <f>SUM(H204:H207)</f>
        <v>0</v>
      </c>
    </row>
    <row r="211" ht="12.75">
      <c r="A211" s="11" t="s">
        <v>22</v>
      </c>
    </row>
    <row r="212" spans="1:10" ht="12.75">
      <c r="A212" s="7" t="s">
        <v>3</v>
      </c>
      <c r="B212" s="7" t="s">
        <v>4</v>
      </c>
      <c r="C212" s="7" t="s">
        <v>26</v>
      </c>
      <c r="D212" s="7" t="s">
        <v>77</v>
      </c>
      <c r="E212" s="7" t="s">
        <v>27</v>
      </c>
      <c r="F212" s="9" t="s">
        <v>6</v>
      </c>
      <c r="G212" s="9" t="s">
        <v>7</v>
      </c>
      <c r="H212" s="9" t="s">
        <v>10</v>
      </c>
      <c r="I212" s="7" t="s">
        <v>11</v>
      </c>
      <c r="J212" s="7" t="s">
        <v>78</v>
      </c>
    </row>
    <row r="213" spans="1:10" ht="12.75">
      <c r="A213" s="2">
        <f>1+A207</f>
        <v>41</v>
      </c>
      <c r="B213" s="12"/>
      <c r="C213" s="10"/>
      <c r="E213" s="2"/>
      <c r="F213">
        <f>H213-G213</f>
        <v>0</v>
      </c>
      <c r="G213">
        <f>ROUND(H213/1.16*0.16,2)</f>
        <v>0</v>
      </c>
      <c r="H213" s="3"/>
      <c r="I213" s="22"/>
      <c r="J213" s="8"/>
    </row>
    <row r="214" spans="1:10" ht="12.75">
      <c r="A214" s="2">
        <f>1+A213</f>
        <v>42</v>
      </c>
      <c r="B214" s="12"/>
      <c r="C214" s="10"/>
      <c r="E214" s="2"/>
      <c r="F214">
        <f>H214-G214</f>
        <v>0</v>
      </c>
      <c r="G214">
        <f>ROUND(H214/1.16*0.16,2)</f>
        <v>0</v>
      </c>
      <c r="H214" s="3"/>
      <c r="I214" s="22"/>
      <c r="J214" s="8"/>
    </row>
    <row r="215" spans="1:10" ht="12.75">
      <c r="A215" s="2">
        <f>1+A214</f>
        <v>43</v>
      </c>
      <c r="B215" s="12"/>
      <c r="C215" s="10"/>
      <c r="E215" s="2"/>
      <c r="F215">
        <f>H215-G215</f>
        <v>0</v>
      </c>
      <c r="G215">
        <f>ROUND(H215/1.16*0.16,2)</f>
        <v>0</v>
      </c>
      <c r="H215" s="3"/>
      <c r="I215" s="22"/>
      <c r="J215" s="8"/>
    </row>
    <row r="216" spans="1:10" ht="12.75">
      <c r="A216" s="2">
        <f>1+A215</f>
        <v>44</v>
      </c>
      <c r="B216" s="12"/>
      <c r="C216" s="10"/>
      <c r="E216" s="2"/>
      <c r="F216">
        <f>H216-G216</f>
        <v>0</v>
      </c>
      <c r="G216">
        <f>ROUND(H216/1.16*0.16,2)</f>
        <v>0</v>
      </c>
      <c r="H216" s="3"/>
      <c r="I216" s="22"/>
      <c r="J216" s="8"/>
    </row>
    <row r="217" spans="3:8" ht="12.75">
      <c r="C217" t="s">
        <v>12</v>
      </c>
      <c r="F217">
        <f>SUM(F213:F216)</f>
        <v>0</v>
      </c>
      <c r="G217">
        <f>SUM(G213:G216)</f>
        <v>0</v>
      </c>
      <c r="H217">
        <f>SUM(H213:H216)</f>
        <v>0</v>
      </c>
    </row>
    <row r="220" ht="12.75">
      <c r="A220" s="11" t="s">
        <v>28</v>
      </c>
    </row>
    <row r="221" spans="1:10" ht="12.75">
      <c r="A221" s="7" t="s">
        <v>3</v>
      </c>
      <c r="B221" s="7" t="s">
        <v>4</v>
      </c>
      <c r="C221" s="7" t="s">
        <v>26</v>
      </c>
      <c r="D221" s="7" t="s">
        <v>77</v>
      </c>
      <c r="E221" s="7" t="s">
        <v>27</v>
      </c>
      <c r="F221" s="9" t="s">
        <v>6</v>
      </c>
      <c r="G221" s="9" t="s">
        <v>7</v>
      </c>
      <c r="H221" s="9" t="s">
        <v>10</v>
      </c>
      <c r="I221" s="7" t="s">
        <v>11</v>
      </c>
      <c r="J221" s="7" t="s">
        <v>78</v>
      </c>
    </row>
    <row r="222" spans="1:10" ht="12.75">
      <c r="A222" s="2">
        <f>1+A216</f>
        <v>45</v>
      </c>
      <c r="B222" s="12"/>
      <c r="C222" s="10"/>
      <c r="E222" s="2"/>
      <c r="F222">
        <f>H222-G222</f>
        <v>0</v>
      </c>
      <c r="G222">
        <f>ROUND(H222/1.16*0.16,2)</f>
        <v>0</v>
      </c>
      <c r="H222" s="3"/>
      <c r="I222" s="22"/>
      <c r="J222" s="8"/>
    </row>
    <row r="223" spans="1:10" ht="12.75">
      <c r="A223" s="2">
        <f>1+A222</f>
        <v>46</v>
      </c>
      <c r="B223" s="12"/>
      <c r="C223" s="10"/>
      <c r="E223" s="2"/>
      <c r="F223">
        <f>H223-G223</f>
        <v>0</v>
      </c>
      <c r="G223">
        <f>ROUND(H223/1.16*0.16,2)</f>
        <v>0</v>
      </c>
      <c r="H223" s="3"/>
      <c r="I223" s="22"/>
      <c r="J223" s="8"/>
    </row>
    <row r="224" spans="1:10" ht="12.75">
      <c r="A224" s="2">
        <f>1+A223</f>
        <v>47</v>
      </c>
      <c r="B224" s="12"/>
      <c r="C224" s="10"/>
      <c r="E224" s="2"/>
      <c r="F224">
        <f>H224-G224</f>
        <v>0</v>
      </c>
      <c r="G224">
        <f>ROUND(H224/1.16*0.16,2)</f>
        <v>0</v>
      </c>
      <c r="H224" s="3"/>
      <c r="I224" s="22"/>
      <c r="J224" s="8"/>
    </row>
    <row r="225" spans="1:10" ht="12.75">
      <c r="A225" s="2">
        <f>1+A224</f>
        <v>48</v>
      </c>
      <c r="B225" s="12"/>
      <c r="C225" s="10"/>
      <c r="E225" s="2"/>
      <c r="F225">
        <f>H225-G225</f>
        <v>0</v>
      </c>
      <c r="G225">
        <f>ROUND(H225/1.16*0.16,2)</f>
        <v>0</v>
      </c>
      <c r="H225" s="3"/>
      <c r="I225" s="22"/>
      <c r="J225" s="8"/>
    </row>
    <row r="226" spans="3:8" ht="12.75">
      <c r="C226" t="s">
        <v>12</v>
      </c>
      <c r="F226">
        <f>SUM(F222:F225)</f>
        <v>0</v>
      </c>
      <c r="G226">
        <f>SUM(G222:G225)</f>
        <v>0</v>
      </c>
      <c r="H226">
        <f>SUM(H222:H225)</f>
        <v>0</v>
      </c>
    </row>
    <row r="229" spans="3:8" ht="12.75">
      <c r="C229" s="20" t="s">
        <v>24</v>
      </c>
      <c r="E229" s="20"/>
      <c r="F229" s="20">
        <f>F127+F136+F145+F154+F163+F172+F181+F190+F199+F208+F217+F226</f>
        <v>0</v>
      </c>
      <c r="G229" s="20">
        <f>G127+G136+G145+G154+G163+G172+G181+G190+G199+G208+G217+G226</f>
        <v>0</v>
      </c>
      <c r="H229" s="20">
        <f>H127+H136+H145+H154+H163+H172+H181+H190+H199+H208+H217+H226</f>
        <v>0</v>
      </c>
    </row>
    <row r="232" spans="3:5" ht="12.75">
      <c r="C232" s="14" t="s">
        <v>29</v>
      </c>
      <c r="D232" s="21" t="s">
        <v>72</v>
      </c>
      <c r="E232" s="21" t="s">
        <v>73</v>
      </c>
    </row>
    <row r="233" spans="3:5" ht="12.75">
      <c r="C233" s="15" t="s">
        <v>30</v>
      </c>
      <c r="D233" s="17">
        <f>D234</f>
        <v>0</v>
      </c>
      <c r="E233" s="17"/>
    </row>
    <row r="234" spans="3:6" ht="12.75">
      <c r="C234" s="1" t="s">
        <v>31</v>
      </c>
      <c r="D234" s="17">
        <f>ROUND(D14-0.01,0)</f>
        <v>0</v>
      </c>
      <c r="E234" s="17">
        <f>ROUND(D234*0.16-0.01,0)</f>
        <v>0</v>
      </c>
      <c r="F234" s="17">
        <f>ROUND(E14-0.01,0)</f>
        <v>0</v>
      </c>
    </row>
    <row r="235" spans="3:6" ht="12.75">
      <c r="C235" s="1" t="s">
        <v>32</v>
      </c>
      <c r="D235" s="17">
        <f>ROUND(F127-0.01,0)</f>
        <v>0</v>
      </c>
      <c r="E235" s="17">
        <f>ROUND(G14,0)</f>
        <v>0</v>
      </c>
      <c r="F235" s="17"/>
    </row>
    <row r="236" spans="3:6" ht="12.75">
      <c r="C236" s="1" t="s">
        <v>33</v>
      </c>
      <c r="D236" s="17"/>
      <c r="E236" s="17">
        <f>ROUND(G127,0)</f>
        <v>0</v>
      </c>
      <c r="F236" s="17"/>
    </row>
    <row r="237" spans="3:6" ht="12.75">
      <c r="C237" s="1" t="s">
        <v>34</v>
      </c>
      <c r="D237" s="17">
        <f>D233-D235-D236</f>
        <v>0</v>
      </c>
      <c r="E237" s="17">
        <f>F234-E235-E236</f>
        <v>0</v>
      </c>
      <c r="F237" s="17"/>
    </row>
    <row r="238" spans="3:6" ht="12.75">
      <c r="C238" s="1" t="s">
        <v>35</v>
      </c>
      <c r="D238" s="17"/>
      <c r="E238" s="17"/>
      <c r="F238" s="17"/>
    </row>
    <row r="239" spans="3:11" ht="12.75">
      <c r="C239" s="1" t="s">
        <v>36</v>
      </c>
      <c r="D239" s="17">
        <f>ROUND(F14-0.01,0)</f>
        <v>0</v>
      </c>
      <c r="E239" s="17">
        <f>E237-E238</f>
        <v>0</v>
      </c>
      <c r="F239" s="17"/>
      <c r="K239">
        <f>IF(E239&lt;0,0,E239)</f>
        <v>0</v>
      </c>
    </row>
    <row r="240" spans="3:6" ht="12.75">
      <c r="C240" s="10" t="s">
        <v>37</v>
      </c>
      <c r="D240" s="17">
        <v>0</v>
      </c>
      <c r="E240" s="17"/>
      <c r="F240" s="17"/>
    </row>
    <row r="241" spans="3:10" ht="12.75">
      <c r="C241" s="1" t="s">
        <v>38</v>
      </c>
      <c r="D241" s="17">
        <f>D238-D239-D240</f>
        <v>0</v>
      </c>
      <c r="E241" s="17"/>
      <c r="F241" s="17"/>
      <c r="J241">
        <f>IF(D241&lt;0,0,D241)</f>
        <v>0</v>
      </c>
    </row>
    <row r="242" spans="4:6" ht="12.75">
      <c r="D242" s="17"/>
      <c r="E242" s="17"/>
      <c r="F242" s="17"/>
    </row>
    <row r="243" spans="4:6" ht="12.75">
      <c r="D243" s="17"/>
      <c r="E243" s="17"/>
      <c r="F243" s="17"/>
    </row>
    <row r="244" spans="3:6" ht="12.75">
      <c r="C244" s="14" t="s">
        <v>39</v>
      </c>
      <c r="D244" s="21" t="s">
        <v>72</v>
      </c>
      <c r="E244" s="21" t="s">
        <v>73</v>
      </c>
      <c r="F244" s="17"/>
    </row>
    <row r="245" spans="3:6" ht="12.75">
      <c r="C245" s="15" t="s">
        <v>30</v>
      </c>
      <c r="D245" s="17">
        <f>D233+D246</f>
        <v>0</v>
      </c>
      <c r="E245" s="17"/>
      <c r="F245" s="17"/>
    </row>
    <row r="246" spans="3:6" ht="12.75">
      <c r="C246" s="1" t="s">
        <v>31</v>
      </c>
      <c r="D246" s="17">
        <f>ROUND(D23-0.01,0)</f>
        <v>0</v>
      </c>
      <c r="E246" s="17">
        <f>ROUND(D246*0.16-0.01,0)</f>
        <v>0</v>
      </c>
      <c r="F246" s="17">
        <f>ROUND(E23-0.01,0)</f>
        <v>0</v>
      </c>
    </row>
    <row r="247" spans="3:6" ht="12.75">
      <c r="C247" s="1" t="s">
        <v>32</v>
      </c>
      <c r="D247" s="17">
        <f>ROUND(F136-0.01,0)+D235</f>
        <v>0</v>
      </c>
      <c r="E247" s="17">
        <f>ROUND(G23,0)</f>
        <v>0</v>
      </c>
      <c r="F247" s="17"/>
    </row>
    <row r="248" spans="3:6" ht="12.75">
      <c r="C248" s="1" t="s">
        <v>33</v>
      </c>
      <c r="D248" s="17"/>
      <c r="E248" s="17">
        <f>ROUND(G136,0)</f>
        <v>0</v>
      </c>
      <c r="F248" s="17"/>
    </row>
    <row r="249" spans="3:6" ht="12.75">
      <c r="C249" s="1" t="s">
        <v>34</v>
      </c>
      <c r="D249" s="17">
        <f>D245-D247-D248</f>
        <v>0</v>
      </c>
      <c r="E249" s="17">
        <f>E246-E247-E248</f>
        <v>0</v>
      </c>
      <c r="F249" s="17"/>
    </row>
    <row r="250" spans="3:6" ht="12.75">
      <c r="C250" s="1" t="s">
        <v>35</v>
      </c>
      <c r="D250" s="17"/>
      <c r="E250" s="17">
        <f>IF(E239&lt;0,-E239,0)</f>
        <v>0</v>
      </c>
      <c r="F250" s="17"/>
    </row>
    <row r="251" spans="3:11" ht="12.75">
      <c r="C251" s="1" t="s">
        <v>36</v>
      </c>
      <c r="D251" s="17">
        <f>ROUND(F14+F23-0.01,0)</f>
        <v>0</v>
      </c>
      <c r="E251" s="17">
        <f>E249-E250</f>
        <v>0</v>
      </c>
      <c r="F251" s="17"/>
      <c r="K251">
        <f>IF(E251&lt;0,0,E251)</f>
        <v>0</v>
      </c>
    </row>
    <row r="252" spans="3:6" ht="12.75">
      <c r="C252" s="1" t="s">
        <v>40</v>
      </c>
      <c r="D252" s="17">
        <f>J241</f>
        <v>0</v>
      </c>
      <c r="E252" s="17"/>
      <c r="F252" s="17"/>
    </row>
    <row r="253" spans="3:10" ht="12.75">
      <c r="C253" s="1" t="s">
        <v>38</v>
      </c>
      <c r="D253" s="17">
        <f>D250-D251-D252</f>
        <v>0</v>
      </c>
      <c r="E253" s="17"/>
      <c r="F253" s="17"/>
      <c r="J253">
        <f>IF(D253&lt;0,0,D253)</f>
        <v>0</v>
      </c>
    </row>
    <row r="254" spans="3:6" ht="12.75">
      <c r="C254" s="1"/>
      <c r="D254" s="17"/>
      <c r="E254" s="17"/>
      <c r="F254" s="17"/>
    </row>
    <row r="255" spans="4:6" ht="12.75">
      <c r="D255" s="17"/>
      <c r="E255" s="17"/>
      <c r="F255" s="17"/>
    </row>
    <row r="256" spans="3:6" ht="12.75">
      <c r="C256" s="14" t="s">
        <v>41</v>
      </c>
      <c r="D256" s="21" t="s">
        <v>72</v>
      </c>
      <c r="E256" s="21" t="s">
        <v>73</v>
      </c>
      <c r="F256" s="17"/>
    </row>
    <row r="257" spans="3:6" ht="12.75">
      <c r="C257" s="15" t="s">
        <v>30</v>
      </c>
      <c r="D257" s="17">
        <f>D245+D258</f>
        <v>0</v>
      </c>
      <c r="E257" s="17"/>
      <c r="F257" s="17"/>
    </row>
    <row r="258" spans="3:6" ht="12.75">
      <c r="C258" s="1" t="s">
        <v>31</v>
      </c>
      <c r="D258" s="17">
        <f>ROUND(D32-0.01,0)</f>
        <v>0</v>
      </c>
      <c r="E258" s="17">
        <f>ROUND(D258*0.16-0.01,0)</f>
        <v>0</v>
      </c>
      <c r="F258" s="17">
        <f>ROUND(E32-0.01,0)</f>
        <v>0</v>
      </c>
    </row>
    <row r="259" spans="3:6" ht="12.75">
      <c r="C259" s="1" t="s">
        <v>32</v>
      </c>
      <c r="D259" s="17">
        <f>ROUND(F145-0.01,0)+D247</f>
        <v>0</v>
      </c>
      <c r="E259" s="17">
        <f>ROUND(G32,0)</f>
        <v>0</v>
      </c>
      <c r="F259" s="17"/>
    </row>
    <row r="260" spans="3:6" ht="12.75">
      <c r="C260" s="1" t="s">
        <v>33</v>
      </c>
      <c r="D260" s="17"/>
      <c r="E260" s="17">
        <f>ROUND(G145,0)</f>
        <v>0</v>
      </c>
      <c r="F260" s="17"/>
    </row>
    <row r="261" spans="3:6" ht="12.75">
      <c r="C261" s="1" t="s">
        <v>34</v>
      </c>
      <c r="D261" s="17">
        <f>D257-D259-D260</f>
        <v>0</v>
      </c>
      <c r="E261" s="17">
        <f>E258-E259-E260</f>
        <v>0</v>
      </c>
      <c r="F261" s="17"/>
    </row>
    <row r="262" spans="3:6" ht="12.75">
      <c r="C262" s="1" t="s">
        <v>35</v>
      </c>
      <c r="D262" s="17"/>
      <c r="E262" s="17">
        <f>IF(E251&lt;0,-E251,0)</f>
        <v>0</v>
      </c>
      <c r="F262" s="17"/>
    </row>
    <row r="263" spans="3:11" ht="12.75">
      <c r="C263" s="1" t="s">
        <v>36</v>
      </c>
      <c r="D263" s="17">
        <f>ROUND(F14+F23+F32-0.01,0)</f>
        <v>0</v>
      </c>
      <c r="E263" s="17">
        <f>E261-E262</f>
        <v>0</v>
      </c>
      <c r="F263" s="17"/>
      <c r="K263">
        <f>IF(E263&lt;0,0,E263)</f>
        <v>0</v>
      </c>
    </row>
    <row r="264" spans="3:6" ht="12.75">
      <c r="C264" s="1" t="s">
        <v>40</v>
      </c>
      <c r="D264" s="17">
        <f>SUM($J$241:J264)</f>
        <v>0</v>
      </c>
      <c r="E264" s="17"/>
      <c r="F264" s="17"/>
    </row>
    <row r="265" spans="3:10" ht="12.75">
      <c r="C265" s="1" t="s">
        <v>38</v>
      </c>
      <c r="D265" s="17">
        <f>D262-D263-D264</f>
        <v>0</v>
      </c>
      <c r="E265" s="17"/>
      <c r="F265" s="17"/>
      <c r="J265">
        <f>IF(D265&lt;0,0,D265)</f>
        <v>0</v>
      </c>
    </row>
    <row r="266" spans="4:6" ht="12.75">
      <c r="D266" s="17"/>
      <c r="E266" s="17"/>
      <c r="F266" s="17"/>
    </row>
    <row r="267" spans="4:6" ht="12.75">
      <c r="D267" s="17"/>
      <c r="E267" s="17"/>
      <c r="F267" s="17"/>
    </row>
    <row r="268" spans="3:6" ht="12.75">
      <c r="C268" s="14" t="s">
        <v>42</v>
      </c>
      <c r="D268" s="21" t="s">
        <v>72</v>
      </c>
      <c r="E268" s="21" t="s">
        <v>73</v>
      </c>
      <c r="F268" s="17"/>
    </row>
    <row r="269" spans="3:6" ht="12.75">
      <c r="C269" s="15" t="s">
        <v>30</v>
      </c>
      <c r="D269" s="17">
        <f>D257+D270</f>
        <v>0</v>
      </c>
      <c r="E269" s="17"/>
      <c r="F269" s="17"/>
    </row>
    <row r="270" spans="3:6" ht="12.75">
      <c r="C270" s="1" t="s">
        <v>31</v>
      </c>
      <c r="D270" s="17">
        <f>ROUND(D41-0.01,0)</f>
        <v>0</v>
      </c>
      <c r="E270" s="17">
        <f>ROUND(D270*0.16-0.01,0)</f>
        <v>0</v>
      </c>
      <c r="F270" s="17">
        <f>ROUND(E41-0.01,0)</f>
        <v>0</v>
      </c>
    </row>
    <row r="271" spans="3:6" ht="12.75">
      <c r="C271" s="1" t="s">
        <v>32</v>
      </c>
      <c r="D271" s="17">
        <f>ROUND(F154-0.01,0)+D259</f>
        <v>0</v>
      </c>
      <c r="E271" s="17">
        <f>ROUND(G41,0)</f>
        <v>0</v>
      </c>
      <c r="F271" s="17"/>
    </row>
    <row r="272" spans="3:6" ht="12.75">
      <c r="C272" s="1" t="s">
        <v>33</v>
      </c>
      <c r="D272" s="17"/>
      <c r="E272" s="17">
        <f>ROUND(G154,0)</f>
        <v>0</v>
      </c>
      <c r="F272" s="17"/>
    </row>
    <row r="273" spans="3:6" ht="12.75">
      <c r="C273" s="1" t="s">
        <v>34</v>
      </c>
      <c r="D273" s="17">
        <f>D269-D271-D272</f>
        <v>0</v>
      </c>
      <c r="E273" s="17">
        <f>E270-E271-E272</f>
        <v>0</v>
      </c>
      <c r="F273" s="17"/>
    </row>
    <row r="274" spans="3:6" ht="12.75">
      <c r="C274" s="1" t="s">
        <v>35</v>
      </c>
      <c r="D274" s="17"/>
      <c r="E274" s="17">
        <f>IF(E263&lt;0,-E263,0)</f>
        <v>0</v>
      </c>
      <c r="F274" s="17"/>
    </row>
    <row r="275" spans="3:11" ht="12.75">
      <c r="C275" s="1" t="s">
        <v>36</v>
      </c>
      <c r="D275" s="17">
        <f>ROUND(F14+F23+F32+F41-0.01,0)</f>
        <v>0</v>
      </c>
      <c r="E275" s="17">
        <f>E273-E274</f>
        <v>0</v>
      </c>
      <c r="F275" s="17"/>
      <c r="K275">
        <f>IF(E275&lt;0,0,E275)</f>
        <v>0</v>
      </c>
    </row>
    <row r="276" spans="3:6" ht="12.75">
      <c r="C276" s="1" t="s">
        <v>40</v>
      </c>
      <c r="D276" s="17">
        <f>SUM($J$241:J276)</f>
        <v>0</v>
      </c>
      <c r="E276" s="17"/>
      <c r="F276" s="17"/>
    </row>
    <row r="277" spans="3:10" ht="12.75">
      <c r="C277" s="1" t="s">
        <v>38</v>
      </c>
      <c r="D277" s="17">
        <f>D274-D275-D276</f>
        <v>0</v>
      </c>
      <c r="E277" s="17"/>
      <c r="F277" s="17"/>
      <c r="J277">
        <f>IF(D277&lt;0,0,D277)</f>
        <v>0</v>
      </c>
    </row>
    <row r="278" spans="4:6" ht="12.75">
      <c r="D278" s="17"/>
      <c r="E278" s="17"/>
      <c r="F278" s="17"/>
    </row>
    <row r="279" spans="4:6" ht="12.75">
      <c r="D279" s="17"/>
      <c r="E279" s="17"/>
      <c r="F279" s="17"/>
    </row>
    <row r="280" spans="3:6" ht="12.75">
      <c r="C280" s="14" t="s">
        <v>43</v>
      </c>
      <c r="D280" s="21" t="s">
        <v>72</v>
      </c>
      <c r="E280" s="21" t="s">
        <v>73</v>
      </c>
      <c r="F280" s="17"/>
    </row>
    <row r="281" spans="3:6" ht="12.75">
      <c r="C281" s="15" t="s">
        <v>30</v>
      </c>
      <c r="D281" s="17">
        <f>D269+D282</f>
        <v>0</v>
      </c>
      <c r="E281" s="17"/>
      <c r="F281" s="17"/>
    </row>
    <row r="282" spans="3:6" ht="12.75">
      <c r="C282" s="1" t="s">
        <v>31</v>
      </c>
      <c r="D282" s="17">
        <f>ROUND(D50-0.01,0)</f>
        <v>0</v>
      </c>
      <c r="E282" s="17">
        <f>ROUND(D282*0.16-0.01,0)</f>
        <v>0</v>
      </c>
      <c r="F282" s="17">
        <f>ROUND(E50-0.01,0)</f>
        <v>0</v>
      </c>
    </row>
    <row r="283" spans="3:6" ht="12.75">
      <c r="C283" s="1" t="s">
        <v>32</v>
      </c>
      <c r="D283" s="17">
        <f>ROUND(F163-0.01,0)+D271</f>
        <v>0</v>
      </c>
      <c r="E283" s="17">
        <f>ROUND(G50,0)</f>
        <v>0</v>
      </c>
      <c r="F283" s="17"/>
    </row>
    <row r="284" spans="3:6" ht="12.75">
      <c r="C284" s="1" t="s">
        <v>33</v>
      </c>
      <c r="D284" s="17"/>
      <c r="E284" s="17">
        <f>ROUND(G163,0)</f>
        <v>0</v>
      </c>
      <c r="F284" s="17"/>
    </row>
    <row r="285" spans="3:6" ht="12.75">
      <c r="C285" s="1" t="s">
        <v>34</v>
      </c>
      <c r="D285" s="17">
        <f>D281-D283-D284</f>
        <v>0</v>
      </c>
      <c r="E285" s="17">
        <f>E282-E283-E284</f>
        <v>0</v>
      </c>
      <c r="F285" s="17"/>
    </row>
    <row r="286" spans="3:6" ht="12.75">
      <c r="C286" s="1" t="s">
        <v>35</v>
      </c>
      <c r="D286" s="17"/>
      <c r="E286" s="17">
        <f>IF(E275&lt;0,-E275,0)</f>
        <v>0</v>
      </c>
      <c r="F286" s="17"/>
    </row>
    <row r="287" spans="3:11" ht="12.75">
      <c r="C287" s="1" t="s">
        <v>36</v>
      </c>
      <c r="D287" s="17">
        <f>ROUND(F14+F23+F32+F41+F50-0.01,0)</f>
        <v>0</v>
      </c>
      <c r="E287" s="17">
        <f>E285-E286</f>
        <v>0</v>
      </c>
      <c r="F287" s="17"/>
      <c r="K287">
        <f>IF(E287&lt;0,0,E287)</f>
        <v>0</v>
      </c>
    </row>
    <row r="288" spans="3:6" ht="12.75">
      <c r="C288" s="1" t="s">
        <v>40</v>
      </c>
      <c r="D288" s="17">
        <f>SUM($J$241:J288)</f>
        <v>0</v>
      </c>
      <c r="E288" s="17"/>
      <c r="F288" s="17"/>
    </row>
    <row r="289" spans="3:10" ht="12.75">
      <c r="C289" s="1" t="s">
        <v>38</v>
      </c>
      <c r="D289" s="17">
        <f>D286-D287-D288</f>
        <v>0</v>
      </c>
      <c r="E289" s="17"/>
      <c r="F289" s="17"/>
      <c r="J289">
        <f>IF(D289&lt;0,0,D289)</f>
        <v>0</v>
      </c>
    </row>
    <row r="290" spans="4:6" ht="12.75">
      <c r="D290" s="17"/>
      <c r="E290" s="17"/>
      <c r="F290" s="17"/>
    </row>
    <row r="291" spans="4:6" ht="12.75">
      <c r="D291" s="17"/>
      <c r="E291" s="17"/>
      <c r="F291" s="17"/>
    </row>
    <row r="292" spans="3:6" ht="12.75">
      <c r="C292" s="14" t="s">
        <v>44</v>
      </c>
      <c r="D292" s="21" t="s">
        <v>72</v>
      </c>
      <c r="E292" s="21" t="s">
        <v>73</v>
      </c>
      <c r="F292" s="17"/>
    </row>
    <row r="293" spans="3:6" ht="12.75">
      <c r="C293" s="15" t="s">
        <v>30</v>
      </c>
      <c r="D293" s="17">
        <f>D281+D294</f>
        <v>0</v>
      </c>
      <c r="E293" s="17"/>
      <c r="F293" s="17"/>
    </row>
    <row r="294" spans="3:6" ht="12.75">
      <c r="C294" s="1" t="s">
        <v>31</v>
      </c>
      <c r="D294" s="17">
        <f>ROUND(D59-0.01,0)</f>
        <v>0</v>
      </c>
      <c r="E294" s="17">
        <f>ROUND(D294*0.16-0.01,0)</f>
        <v>0</v>
      </c>
      <c r="F294" s="17">
        <f>ROUND(E59-0.01,0)</f>
        <v>0</v>
      </c>
    </row>
    <row r="295" spans="3:6" ht="12.75">
      <c r="C295" s="1" t="s">
        <v>32</v>
      </c>
      <c r="D295" s="17">
        <f>ROUND(F172-0.01,0)+D283</f>
        <v>0</v>
      </c>
      <c r="E295" s="17">
        <f>ROUND(G59,0)</f>
        <v>0</v>
      </c>
      <c r="F295" s="17"/>
    </row>
    <row r="296" spans="3:6" ht="12.75">
      <c r="C296" s="1" t="s">
        <v>33</v>
      </c>
      <c r="D296" s="17"/>
      <c r="E296" s="17">
        <f>ROUND(G172,0)</f>
        <v>0</v>
      </c>
      <c r="F296" s="17"/>
    </row>
    <row r="297" spans="3:6" ht="12.75">
      <c r="C297" s="1" t="s">
        <v>34</v>
      </c>
      <c r="D297" s="17">
        <f>D293-D295-D296</f>
        <v>0</v>
      </c>
      <c r="E297" s="17">
        <f>E294-E295-E296</f>
        <v>0</v>
      </c>
      <c r="F297" s="17"/>
    </row>
    <row r="298" spans="3:6" ht="12.75">
      <c r="C298" s="1" t="s">
        <v>35</v>
      </c>
      <c r="D298" s="17"/>
      <c r="E298" s="17">
        <f>IF(E287&lt;0,-E287,0)</f>
        <v>0</v>
      </c>
      <c r="F298" s="17"/>
    </row>
    <row r="299" spans="3:11" ht="12.75">
      <c r="C299" s="1" t="s">
        <v>36</v>
      </c>
      <c r="D299" s="17">
        <f>ROUND(F14+F23+F32+F41+F50+F59-0.01,0)</f>
        <v>0</v>
      </c>
      <c r="E299" s="17">
        <f>E297-E298</f>
        <v>0</v>
      </c>
      <c r="F299" s="17"/>
      <c r="K299">
        <f>IF(E299&lt;0,0,E299)</f>
        <v>0</v>
      </c>
    </row>
    <row r="300" spans="3:6" ht="12.75">
      <c r="C300" s="1" t="s">
        <v>40</v>
      </c>
      <c r="D300" s="17">
        <f>SUM($J$241:J300)</f>
        <v>0</v>
      </c>
      <c r="E300" s="17"/>
      <c r="F300" s="17"/>
    </row>
    <row r="301" spans="3:10" ht="12.75">
      <c r="C301" s="1" t="s">
        <v>38</v>
      </c>
      <c r="D301" s="17">
        <f>D298-D299-D300</f>
        <v>0</v>
      </c>
      <c r="E301" s="17"/>
      <c r="F301" s="17"/>
      <c r="J301">
        <f>IF(D301&lt;0,0,D301)</f>
        <v>0</v>
      </c>
    </row>
    <row r="302" spans="4:6" ht="12.75">
      <c r="D302" s="17"/>
      <c r="E302" s="17"/>
      <c r="F302" s="17"/>
    </row>
    <row r="303" spans="4:6" ht="12.75">
      <c r="D303" s="17"/>
      <c r="E303" s="17"/>
      <c r="F303" s="17"/>
    </row>
    <row r="304" spans="3:6" ht="12.75">
      <c r="C304" s="14" t="s">
        <v>45</v>
      </c>
      <c r="D304" s="21" t="s">
        <v>72</v>
      </c>
      <c r="E304" s="21" t="s">
        <v>73</v>
      </c>
      <c r="F304" s="17"/>
    </row>
    <row r="305" spans="3:6" ht="12.75">
      <c r="C305" s="15" t="s">
        <v>30</v>
      </c>
      <c r="D305" s="17">
        <f>D293+D306</f>
        <v>0</v>
      </c>
      <c r="E305" s="17"/>
      <c r="F305" s="17"/>
    </row>
    <row r="306" spans="3:6" ht="12.75">
      <c r="C306" s="1" t="s">
        <v>31</v>
      </c>
      <c r="D306" s="17">
        <f>ROUND(D68-0.01,0)</f>
        <v>0</v>
      </c>
      <c r="E306" s="17">
        <f>ROUND(D306*0.16-0.01,0)</f>
        <v>0</v>
      </c>
      <c r="F306" s="17">
        <f>ROUND(E68-0.01,0)</f>
        <v>0</v>
      </c>
    </row>
    <row r="307" spans="3:6" ht="12.75">
      <c r="C307" s="1" t="s">
        <v>32</v>
      </c>
      <c r="D307" s="17">
        <f>ROUND(F181-0.01,0)+D295</f>
        <v>0</v>
      </c>
      <c r="E307" s="17">
        <f>ROUND(G68,0)</f>
        <v>0</v>
      </c>
      <c r="F307" s="17"/>
    </row>
    <row r="308" spans="3:6" ht="12.75">
      <c r="C308" s="1" t="s">
        <v>33</v>
      </c>
      <c r="D308" s="17"/>
      <c r="E308" s="17">
        <f>ROUND(G181,0)</f>
        <v>0</v>
      </c>
      <c r="F308" s="17"/>
    </row>
    <row r="309" spans="3:6" ht="12.75">
      <c r="C309" s="1" t="s">
        <v>34</v>
      </c>
      <c r="D309" s="17">
        <f>D305-D307-D308</f>
        <v>0</v>
      </c>
      <c r="E309" s="17">
        <f>E306-E307-E308</f>
        <v>0</v>
      </c>
      <c r="F309" s="17"/>
    </row>
    <row r="310" spans="3:6" ht="12.75">
      <c r="C310" s="1" t="s">
        <v>35</v>
      </c>
      <c r="D310" s="17"/>
      <c r="E310" s="17">
        <f>IF(E299&lt;0,-E299,0)</f>
        <v>0</v>
      </c>
      <c r="F310" s="17"/>
    </row>
    <row r="311" spans="3:11" ht="12.75">
      <c r="C311" s="1" t="s">
        <v>36</v>
      </c>
      <c r="D311" s="17">
        <f>ROUND(F14+F23+F32+F41+F50+F59+F68-0.01,0)</f>
        <v>0</v>
      </c>
      <c r="E311" s="17">
        <f>E309-E310</f>
        <v>0</v>
      </c>
      <c r="F311" s="17"/>
      <c r="K311">
        <f>IF(E311&lt;0,0,E311)</f>
        <v>0</v>
      </c>
    </row>
    <row r="312" spans="3:6" ht="12.75">
      <c r="C312" s="1" t="s">
        <v>40</v>
      </c>
      <c r="D312" s="17">
        <f>SUM($J$241:J312)</f>
        <v>0</v>
      </c>
      <c r="E312" s="17"/>
      <c r="F312" s="17"/>
    </row>
    <row r="313" spans="3:10" ht="12.75">
      <c r="C313" s="1" t="s">
        <v>38</v>
      </c>
      <c r="D313" s="17">
        <f>D310-D311-D312</f>
        <v>0</v>
      </c>
      <c r="E313" s="17"/>
      <c r="F313" s="17"/>
      <c r="J313">
        <f>IF(D313&lt;0,0,D313)</f>
        <v>0</v>
      </c>
    </row>
    <row r="314" spans="4:6" ht="12.75">
      <c r="D314" s="17"/>
      <c r="E314" s="17"/>
      <c r="F314" s="17"/>
    </row>
    <row r="315" spans="4:6" ht="12.75">
      <c r="D315" s="17"/>
      <c r="E315" s="17"/>
      <c r="F315" s="17"/>
    </row>
    <row r="316" spans="3:6" ht="12.75">
      <c r="C316" s="14" t="s">
        <v>46</v>
      </c>
      <c r="D316" s="21" t="s">
        <v>72</v>
      </c>
      <c r="E316" s="21" t="s">
        <v>73</v>
      </c>
      <c r="F316" s="17"/>
    </row>
    <row r="317" spans="3:6" ht="12.75">
      <c r="C317" s="15" t="s">
        <v>30</v>
      </c>
      <c r="D317" s="17">
        <f>D305+D318</f>
        <v>0</v>
      </c>
      <c r="E317" s="17"/>
      <c r="F317" s="17"/>
    </row>
    <row r="318" spans="3:6" ht="12.75">
      <c r="C318" s="1" t="s">
        <v>31</v>
      </c>
      <c r="D318" s="17">
        <f>ROUND(D77-0.01,0)</f>
        <v>0</v>
      </c>
      <c r="E318" s="17">
        <f>ROUND(D318*0.16-0.01,0)</f>
        <v>0</v>
      </c>
      <c r="F318" s="17">
        <f>ROUND(E77-0.01,0)</f>
        <v>0</v>
      </c>
    </row>
    <row r="319" spans="3:6" ht="12.75">
      <c r="C319" s="1" t="s">
        <v>32</v>
      </c>
      <c r="D319" s="17">
        <f>ROUND(F190-0.01,0)+D307</f>
        <v>0</v>
      </c>
      <c r="E319" s="17">
        <f>ROUND(G77,0)</f>
        <v>0</v>
      </c>
      <c r="F319" s="17"/>
    </row>
    <row r="320" spans="3:6" ht="12.75">
      <c r="C320" s="1" t="s">
        <v>33</v>
      </c>
      <c r="D320" s="17"/>
      <c r="E320" s="17">
        <f>ROUND(G190,0)</f>
        <v>0</v>
      </c>
      <c r="F320" s="17"/>
    </row>
    <row r="321" spans="3:6" ht="12.75">
      <c r="C321" s="1" t="s">
        <v>34</v>
      </c>
      <c r="D321" s="17">
        <f>D317-D319-D320</f>
        <v>0</v>
      </c>
      <c r="E321" s="17">
        <f>E318-E319-E320</f>
        <v>0</v>
      </c>
      <c r="F321" s="17"/>
    </row>
    <row r="322" spans="3:6" ht="12.75">
      <c r="C322" s="1" t="s">
        <v>35</v>
      </c>
      <c r="D322" s="17"/>
      <c r="E322" s="17">
        <f>IF(E311&lt;0,-E311,0)</f>
        <v>0</v>
      </c>
      <c r="F322" s="17"/>
    </row>
    <row r="323" spans="3:11" ht="12.75">
      <c r="C323" s="1" t="s">
        <v>36</v>
      </c>
      <c r="D323" s="17">
        <f>ROUND(F14+F23+F32+F41+F50+F59+F68+F77-0.01,0)</f>
        <v>0</v>
      </c>
      <c r="E323" s="17">
        <f>E321-E322</f>
        <v>0</v>
      </c>
      <c r="F323" s="17"/>
      <c r="K323">
        <f>IF(E323&lt;0,0,E323)</f>
        <v>0</v>
      </c>
    </row>
    <row r="324" spans="3:6" ht="12.75">
      <c r="C324" s="1" t="s">
        <v>40</v>
      </c>
      <c r="D324" s="17">
        <f>SUM($J$241:J324)</f>
        <v>0</v>
      </c>
      <c r="E324" s="17"/>
      <c r="F324" s="17"/>
    </row>
    <row r="325" spans="3:10" ht="12.75">
      <c r="C325" s="1" t="s">
        <v>38</v>
      </c>
      <c r="D325" s="17">
        <f>D322-D323-D324</f>
        <v>0</v>
      </c>
      <c r="E325" s="17"/>
      <c r="F325" s="17"/>
      <c r="J325">
        <f>IF(D325&lt;0,0,D325)</f>
        <v>0</v>
      </c>
    </row>
    <row r="326" spans="4:6" ht="12.75">
      <c r="D326" s="17"/>
      <c r="E326" s="17"/>
      <c r="F326" s="17"/>
    </row>
    <row r="327" spans="4:6" ht="12.75">
      <c r="D327" s="17"/>
      <c r="E327" s="17"/>
      <c r="F327" s="17"/>
    </row>
    <row r="328" spans="3:6" ht="12.75">
      <c r="C328" s="14" t="s">
        <v>47</v>
      </c>
      <c r="D328" s="21" t="s">
        <v>72</v>
      </c>
      <c r="E328" s="21" t="s">
        <v>73</v>
      </c>
      <c r="F328" s="17"/>
    </row>
    <row r="329" spans="3:6" ht="12.75">
      <c r="C329" s="15" t="s">
        <v>30</v>
      </c>
      <c r="D329" s="17">
        <f>D317+D330</f>
        <v>0</v>
      </c>
      <c r="E329" s="17"/>
      <c r="F329" s="17"/>
    </row>
    <row r="330" spans="3:6" ht="12.75">
      <c r="C330" s="1" t="s">
        <v>31</v>
      </c>
      <c r="D330" s="17">
        <f>ROUND(D86-0.01,0)</f>
        <v>0</v>
      </c>
      <c r="E330" s="17">
        <f>ROUND(D330*0.16-0.01,0)</f>
        <v>0</v>
      </c>
      <c r="F330" s="17">
        <f>ROUND(E86-0.01,0)</f>
        <v>0</v>
      </c>
    </row>
    <row r="331" spans="3:6" ht="12.75">
      <c r="C331" s="1" t="s">
        <v>32</v>
      </c>
      <c r="D331" s="17">
        <f>ROUND(F199-0.01,0)+D319</f>
        <v>0</v>
      </c>
      <c r="E331" s="17">
        <f>ROUND(G86,0)</f>
        <v>0</v>
      </c>
      <c r="F331" s="17"/>
    </row>
    <row r="332" spans="3:6" ht="12.75">
      <c r="C332" s="1" t="s">
        <v>33</v>
      </c>
      <c r="D332" s="17"/>
      <c r="E332" s="17">
        <f>ROUND(G199,0)</f>
        <v>0</v>
      </c>
      <c r="F332" s="17"/>
    </row>
    <row r="333" spans="3:6" ht="12.75">
      <c r="C333" s="1" t="s">
        <v>34</v>
      </c>
      <c r="D333" s="17">
        <f>D329-D331-D332</f>
        <v>0</v>
      </c>
      <c r="E333" s="17">
        <f>E330-E331-E332</f>
        <v>0</v>
      </c>
      <c r="F333" s="17"/>
    </row>
    <row r="334" spans="3:6" ht="12.75">
      <c r="C334" s="1" t="s">
        <v>35</v>
      </c>
      <c r="D334" s="17"/>
      <c r="E334" s="17">
        <f>IF(E323&lt;0,-E323,0)</f>
        <v>0</v>
      </c>
      <c r="F334" s="17"/>
    </row>
    <row r="335" spans="3:11" ht="12.75">
      <c r="C335" s="1" t="s">
        <v>36</v>
      </c>
      <c r="D335" s="17">
        <f>ROUND(F14+F23+F32+F41+F50+F59+F68+F77+F86-0.01,0)</f>
        <v>0</v>
      </c>
      <c r="E335" s="17">
        <f>E333-E334</f>
        <v>0</v>
      </c>
      <c r="F335" s="17"/>
      <c r="K335">
        <f>IF(E335&lt;0,0,E335)</f>
        <v>0</v>
      </c>
    </row>
    <row r="336" spans="3:6" ht="12.75">
      <c r="C336" s="1" t="s">
        <v>40</v>
      </c>
      <c r="D336" s="17">
        <f>SUM($J$241:J336)</f>
        <v>0</v>
      </c>
      <c r="E336" s="17"/>
      <c r="F336" s="17"/>
    </row>
    <row r="337" spans="3:10" ht="12.75">
      <c r="C337" s="1" t="s">
        <v>38</v>
      </c>
      <c r="D337" s="17">
        <f>D334-D335-D336</f>
        <v>0</v>
      </c>
      <c r="E337" s="17"/>
      <c r="F337" s="17"/>
      <c r="J337">
        <f>IF(D337&lt;0,0,D337)</f>
        <v>0</v>
      </c>
    </row>
    <row r="338" spans="4:6" ht="12.75">
      <c r="D338" s="17"/>
      <c r="E338" s="17"/>
      <c r="F338" s="17"/>
    </row>
    <row r="339" spans="4:6" ht="12.75">
      <c r="D339" s="17"/>
      <c r="E339" s="17"/>
      <c r="F339" s="17"/>
    </row>
    <row r="340" spans="3:6" ht="12.75">
      <c r="C340" s="14" t="s">
        <v>48</v>
      </c>
      <c r="D340" s="21" t="s">
        <v>72</v>
      </c>
      <c r="E340" s="21" t="s">
        <v>73</v>
      </c>
      <c r="F340" s="17"/>
    </row>
    <row r="341" spans="3:6" ht="12.75">
      <c r="C341" s="15" t="s">
        <v>30</v>
      </c>
      <c r="D341" s="17">
        <f>D329+D342</f>
        <v>0</v>
      </c>
      <c r="E341" s="17"/>
      <c r="F341" s="17"/>
    </row>
    <row r="342" spans="3:6" ht="12.75">
      <c r="C342" s="1" t="s">
        <v>31</v>
      </c>
      <c r="D342" s="17">
        <f>ROUND(D95-0.01,0)</f>
        <v>0</v>
      </c>
      <c r="E342" s="17">
        <f>ROUND(D342*0.16-0.01,0)</f>
        <v>0</v>
      </c>
      <c r="F342" s="17">
        <f>ROUND(E95-0.01,0)</f>
        <v>0</v>
      </c>
    </row>
    <row r="343" spans="3:6" ht="12.75">
      <c r="C343" s="1" t="s">
        <v>32</v>
      </c>
      <c r="D343" s="17">
        <f>ROUND(F208-0.01,0)+D331</f>
        <v>0</v>
      </c>
      <c r="E343" s="17">
        <f>ROUND(G95,0)</f>
        <v>0</v>
      </c>
      <c r="F343" s="17"/>
    </row>
    <row r="344" spans="3:6" ht="12.75">
      <c r="C344" s="1" t="s">
        <v>33</v>
      </c>
      <c r="D344" s="17"/>
      <c r="E344" s="17">
        <f>ROUND(G208,0)</f>
        <v>0</v>
      </c>
      <c r="F344" s="17"/>
    </row>
    <row r="345" spans="3:6" ht="12.75">
      <c r="C345" s="1" t="s">
        <v>34</v>
      </c>
      <c r="D345" s="17">
        <f>D341-D343-D344</f>
        <v>0</v>
      </c>
      <c r="E345" s="17">
        <f>E342-E343-E344</f>
        <v>0</v>
      </c>
      <c r="F345" s="17"/>
    </row>
    <row r="346" spans="3:6" ht="12.75">
      <c r="C346" s="1" t="s">
        <v>35</v>
      </c>
      <c r="D346" s="17"/>
      <c r="E346" s="17">
        <f>IF(E335&lt;0,-E335,0)</f>
        <v>0</v>
      </c>
      <c r="F346" s="17"/>
    </row>
    <row r="347" spans="3:11" ht="12.75">
      <c r="C347" s="1" t="s">
        <v>36</v>
      </c>
      <c r="D347" s="17">
        <f>ROUND(F14+F23+F32+F41+F50+F59+F68+F77+F86+F95-0.01,0)</f>
        <v>0</v>
      </c>
      <c r="E347" s="17">
        <f>E345-E346</f>
        <v>0</v>
      </c>
      <c r="F347" s="17"/>
      <c r="K347">
        <f>IF(E347&lt;0,0,E347)</f>
        <v>0</v>
      </c>
    </row>
    <row r="348" spans="3:6" ht="12.75">
      <c r="C348" s="1" t="s">
        <v>40</v>
      </c>
      <c r="D348" s="17">
        <f>SUM($J$241:J348)</f>
        <v>0</v>
      </c>
      <c r="E348" s="17"/>
      <c r="F348" s="17"/>
    </row>
    <row r="349" spans="3:10" ht="12.75">
      <c r="C349" s="1" t="s">
        <v>38</v>
      </c>
      <c r="D349" s="17">
        <f>D346-D347-D348</f>
        <v>0</v>
      </c>
      <c r="E349" s="17"/>
      <c r="F349" s="17"/>
      <c r="J349">
        <f>IF(D349&lt;0,0,D349)</f>
        <v>0</v>
      </c>
    </row>
    <row r="350" spans="4:6" ht="12.75">
      <c r="D350" s="17"/>
      <c r="E350" s="17"/>
      <c r="F350" s="17"/>
    </row>
    <row r="351" spans="4:6" ht="12.75">
      <c r="D351" s="17"/>
      <c r="E351" s="17"/>
      <c r="F351" s="17"/>
    </row>
    <row r="352" spans="3:6" ht="12.75">
      <c r="C352" s="14" t="s">
        <v>49</v>
      </c>
      <c r="D352" s="21" t="s">
        <v>72</v>
      </c>
      <c r="E352" s="21" t="s">
        <v>73</v>
      </c>
      <c r="F352" s="17"/>
    </row>
    <row r="353" spans="3:6" ht="12.75">
      <c r="C353" s="15" t="s">
        <v>30</v>
      </c>
      <c r="D353" s="17">
        <f>D341+D354</f>
        <v>0</v>
      </c>
      <c r="E353" s="17"/>
      <c r="F353" s="17"/>
    </row>
    <row r="354" spans="3:6" ht="12.75">
      <c r="C354" s="1" t="s">
        <v>31</v>
      </c>
      <c r="D354" s="17">
        <f>ROUND(D104-0.01,0)</f>
        <v>0</v>
      </c>
      <c r="E354" s="17">
        <f>ROUND(D354*0.16-0.01,0)</f>
        <v>0</v>
      </c>
      <c r="F354" s="17">
        <f>ROUND(E104-0.01,0)</f>
        <v>0</v>
      </c>
    </row>
    <row r="355" spans="3:6" ht="12.75">
      <c r="C355" s="1" t="s">
        <v>32</v>
      </c>
      <c r="D355" s="17">
        <f>ROUND(F217-0.01,0)+D343</f>
        <v>0</v>
      </c>
      <c r="E355" s="17">
        <f>ROUND(G104,0)</f>
        <v>0</v>
      </c>
      <c r="F355" s="17"/>
    </row>
    <row r="356" spans="3:6" ht="12.75">
      <c r="C356" s="1" t="s">
        <v>33</v>
      </c>
      <c r="D356" s="17"/>
      <c r="E356" s="17">
        <f>ROUND(G217,0)</f>
        <v>0</v>
      </c>
      <c r="F356" s="17"/>
    </row>
    <row r="357" spans="3:6" ht="12.75">
      <c r="C357" s="1" t="s">
        <v>34</v>
      </c>
      <c r="D357" s="17">
        <f>D353-D355-D356</f>
        <v>0</v>
      </c>
      <c r="E357" s="17">
        <f>E354-E355-E356</f>
        <v>0</v>
      </c>
      <c r="F357" s="17"/>
    </row>
    <row r="358" spans="3:6" ht="12.75">
      <c r="C358" s="1" t="s">
        <v>35</v>
      </c>
      <c r="D358" s="17"/>
      <c r="E358" s="17">
        <f>IF(E347&lt;0,-E347,0)</f>
        <v>0</v>
      </c>
      <c r="F358" s="17"/>
    </row>
    <row r="359" spans="3:11" ht="12.75">
      <c r="C359" s="1" t="s">
        <v>36</v>
      </c>
      <c r="D359" s="17">
        <f>ROUND(F14+F23+F32+F41+F50+F59+F68+F77+F86+F95+F104-0.01,0)</f>
        <v>0</v>
      </c>
      <c r="E359" s="17">
        <f>E357-E358</f>
        <v>0</v>
      </c>
      <c r="F359" s="17"/>
      <c r="K359">
        <f>IF(E359&lt;0,0,E359)</f>
        <v>0</v>
      </c>
    </row>
    <row r="360" spans="3:6" ht="12.75">
      <c r="C360" s="1" t="s">
        <v>40</v>
      </c>
      <c r="D360" s="17">
        <f>SUM($J$241:J360)</f>
        <v>0</v>
      </c>
      <c r="E360" s="17"/>
      <c r="F360" s="17"/>
    </row>
    <row r="361" spans="3:10" ht="12.75">
      <c r="C361" s="1" t="s">
        <v>38</v>
      </c>
      <c r="D361" s="17">
        <f>D358-D359-D360</f>
        <v>0</v>
      </c>
      <c r="E361" s="17"/>
      <c r="F361" s="17"/>
      <c r="J361">
        <f>IF(D361&lt;0,0,D361)</f>
        <v>0</v>
      </c>
    </row>
    <row r="362" spans="4:6" ht="12.75">
      <c r="D362" s="17"/>
      <c r="E362" s="17"/>
      <c r="F362" s="17"/>
    </row>
    <row r="363" spans="4:6" ht="12.75">
      <c r="D363" s="17"/>
      <c r="E363" s="17"/>
      <c r="F363" s="17"/>
    </row>
    <row r="364" spans="3:6" ht="12.75">
      <c r="C364" s="14" t="s">
        <v>50</v>
      </c>
      <c r="D364" s="21" t="s">
        <v>72</v>
      </c>
      <c r="E364" s="21" t="s">
        <v>73</v>
      </c>
      <c r="F364" s="17"/>
    </row>
    <row r="365" spans="3:6" ht="12.75">
      <c r="C365" s="15" t="s">
        <v>30</v>
      </c>
      <c r="D365" s="17">
        <f>D353+D366</f>
        <v>0</v>
      </c>
      <c r="E365" s="17"/>
      <c r="F365" s="17"/>
    </row>
    <row r="366" spans="3:6" ht="12.75">
      <c r="C366" s="1" t="s">
        <v>31</v>
      </c>
      <c r="D366" s="17">
        <f>ROUND(D113-0.01,0)</f>
        <v>0</v>
      </c>
      <c r="E366" s="17">
        <f>ROUND(D366*0.16-0.01,0)</f>
        <v>0</v>
      </c>
      <c r="F366" s="17">
        <f>ROUND(E113-0.01,0)</f>
        <v>0</v>
      </c>
    </row>
    <row r="367" spans="3:6" ht="12.75">
      <c r="C367" s="1" t="s">
        <v>32</v>
      </c>
      <c r="D367" s="17">
        <f>ROUND(F229-0.01,0)</f>
        <v>0</v>
      </c>
      <c r="E367" s="17">
        <f>ROUND(G113,0)</f>
        <v>0</v>
      </c>
      <c r="F367" s="17"/>
    </row>
    <row r="368" spans="3:6" ht="12.75">
      <c r="C368" s="1" t="s">
        <v>33</v>
      </c>
      <c r="D368" s="17"/>
      <c r="E368" s="17">
        <f>ROUND(G226,0)</f>
        <v>0</v>
      </c>
      <c r="F368" s="17"/>
    </row>
    <row r="369" spans="3:6" ht="12.75">
      <c r="C369" s="1" t="s">
        <v>34</v>
      </c>
      <c r="D369" s="17">
        <f>D365-D367-D368</f>
        <v>0</v>
      </c>
      <c r="E369" s="17">
        <f>E366-E367-E368</f>
        <v>0</v>
      </c>
      <c r="F369" s="17"/>
    </row>
    <row r="370" spans="3:6" ht="12.75">
      <c r="C370" s="1" t="s">
        <v>35</v>
      </c>
      <c r="D370" s="17"/>
      <c r="E370" s="17">
        <f>IF(E359&lt;0,-E359,0)</f>
        <v>0</v>
      </c>
      <c r="F370" s="17"/>
    </row>
    <row r="371" spans="3:11" ht="12.75">
      <c r="C371" s="1" t="s">
        <v>36</v>
      </c>
      <c r="D371" s="17">
        <f>ROUND(F116-0.01,0)</f>
        <v>0</v>
      </c>
      <c r="E371" s="17">
        <f>E369-E370</f>
        <v>0</v>
      </c>
      <c r="F371" s="17"/>
      <c r="K371">
        <f>IF(E371&lt;0,0,E371)</f>
        <v>0</v>
      </c>
    </row>
    <row r="372" spans="3:7" ht="12.75">
      <c r="C372" s="1" t="s">
        <v>40</v>
      </c>
      <c r="D372" s="17">
        <f>SUM($J$241:J372)</f>
        <v>0</v>
      </c>
      <c r="F372" s="17"/>
      <c r="G372" s="17"/>
    </row>
    <row r="373" spans="3:10" ht="12.75">
      <c r="C373" s="1" t="s">
        <v>38</v>
      </c>
      <c r="D373" s="17">
        <f>D370-D371-D372</f>
        <v>0</v>
      </c>
      <c r="F373" s="17"/>
      <c r="G373" s="17"/>
      <c r="J373">
        <f>IF(D373&lt;0,0,D373)</f>
        <v>0</v>
      </c>
    </row>
    <row r="374" spans="4:6" ht="12.75">
      <c r="D374" s="17"/>
      <c r="F374" s="17"/>
    </row>
    <row r="375" spans="4:6" ht="12.75">
      <c r="D375" s="17"/>
      <c r="F375" s="17"/>
    </row>
    <row r="376" spans="3:4" ht="12.75">
      <c r="C376" s="16" t="s">
        <v>75</v>
      </c>
      <c r="D376" s="17"/>
    </row>
    <row r="377" spans="3:4" ht="12.75">
      <c r="C377" t="s">
        <v>71</v>
      </c>
      <c r="D377" s="17">
        <f>ROUND(D116-0.006,0)</f>
        <v>0</v>
      </c>
    </row>
    <row r="378" spans="3:4" ht="12.75">
      <c r="C378" s="1" t="s">
        <v>70</v>
      </c>
      <c r="D378" s="17"/>
    </row>
    <row r="379" spans="3:4" ht="12.75">
      <c r="C379" t="s">
        <v>51</v>
      </c>
      <c r="D379" s="17">
        <f>D377+D378</f>
        <v>0</v>
      </c>
    </row>
    <row r="380" spans="3:4" ht="12.75">
      <c r="C380" t="s">
        <v>52</v>
      </c>
      <c r="D380" s="17">
        <f>ROUND(F229-0.006,0)</f>
        <v>0</v>
      </c>
    </row>
    <row r="381" spans="3:4" ht="12.75">
      <c r="C381" t="s">
        <v>53</v>
      </c>
      <c r="D381" s="17">
        <f>ROUND(D368-0.006,0)</f>
        <v>0</v>
      </c>
    </row>
    <row r="382" spans="3:4" ht="12.75">
      <c r="C382" t="s">
        <v>69</v>
      </c>
      <c r="D382" s="17"/>
    </row>
    <row r="383" spans="3:4" ht="12.75">
      <c r="C383" t="s">
        <v>54</v>
      </c>
      <c r="D383" s="17">
        <f>SUM(D380:D382)</f>
        <v>0</v>
      </c>
    </row>
    <row r="384" spans="3:4" ht="12.75">
      <c r="C384" t="s">
        <v>55</v>
      </c>
      <c r="D384" s="17">
        <f>D379-D383</f>
        <v>0</v>
      </c>
    </row>
    <row r="385" spans="3:4" ht="12.75">
      <c r="C385" t="s">
        <v>56</v>
      </c>
      <c r="D385" s="17"/>
    </row>
    <row r="386" spans="3:4" ht="12.75">
      <c r="C386" s="1" t="s">
        <v>74</v>
      </c>
      <c r="D386" s="17">
        <f>ROUND(F116-0.006,0)</f>
        <v>0</v>
      </c>
    </row>
    <row r="387" spans="3:4" ht="12.75">
      <c r="C387" t="s">
        <v>57</v>
      </c>
      <c r="D387" s="17">
        <f>SUM(J241:J373)</f>
        <v>0</v>
      </c>
    </row>
    <row r="388" spans="3:6" ht="12.75">
      <c r="C388" t="s">
        <v>58</v>
      </c>
      <c r="D388" s="17">
        <f>D385-D386-D387</f>
        <v>0</v>
      </c>
      <c r="F388" s="17"/>
    </row>
    <row r="389" spans="4:6" ht="12.75">
      <c r="D389" s="17"/>
      <c r="F389" s="17"/>
    </row>
    <row r="390" spans="4:6" ht="12.75">
      <c r="D390" s="17"/>
      <c r="F390" s="17"/>
    </row>
    <row r="391" spans="3:6" ht="12.75">
      <c r="C391" s="16" t="s">
        <v>59</v>
      </c>
      <c r="D391" s="18" t="s">
        <v>60</v>
      </c>
      <c r="E391" s="18" t="s">
        <v>61</v>
      </c>
      <c r="F391" s="17"/>
    </row>
    <row r="392" spans="3:6" ht="12.75">
      <c r="C392" s="1" t="s">
        <v>76</v>
      </c>
      <c r="D392" s="17">
        <f>ROUND(D116-0.006,0)</f>
        <v>0</v>
      </c>
      <c r="E392" s="17">
        <f>D234+D246+D258+D270+D282+D294+D306+D318+D330+D342+D354+D366</f>
        <v>0</v>
      </c>
      <c r="F392" s="17"/>
    </row>
    <row r="393" spans="3:6" ht="12.75">
      <c r="C393" t="s">
        <v>62</v>
      </c>
      <c r="D393" s="17">
        <f>ROUND(D392*0.16-0.006,0)</f>
        <v>0</v>
      </c>
      <c r="E393" s="17">
        <f>E234+E246+E258+E270+E282+E294+E306+E318+E330+E342+E354+E366</f>
        <v>0</v>
      </c>
      <c r="F393" s="17"/>
    </row>
    <row r="394" spans="3:6" ht="12.75">
      <c r="C394" t="s">
        <v>9</v>
      </c>
      <c r="D394" s="17">
        <f>ROUND(G116-0.006,0)</f>
        <v>0</v>
      </c>
      <c r="E394" s="17">
        <f>E235+E247+E259+E271+E283+E295+E307+E319+E331+E343+E355+E367</f>
        <v>0</v>
      </c>
      <c r="F394" s="17"/>
    </row>
    <row r="395" spans="3:6" ht="12.75">
      <c r="C395" t="s">
        <v>63</v>
      </c>
      <c r="D395" s="17">
        <f>D393-D394</f>
        <v>0</v>
      </c>
      <c r="E395" s="17">
        <f>E393-E394</f>
        <v>0</v>
      </c>
      <c r="F395" s="17"/>
    </row>
    <row r="396" spans="3:6" ht="12.75">
      <c r="C396" t="s">
        <v>64</v>
      </c>
      <c r="D396" s="17">
        <f>ROUND(G229-0.006,0)</f>
        <v>0</v>
      </c>
      <c r="E396" s="17">
        <f>E236+E248+E260+E272+E284+E296+E308+E320+E332+E344+E356+E368</f>
        <v>0</v>
      </c>
      <c r="F396" s="17"/>
    </row>
    <row r="397" spans="3:5" ht="12.75">
      <c r="C397" s="10" t="s">
        <v>63</v>
      </c>
      <c r="D397" s="17">
        <f>D395-D396</f>
        <v>0</v>
      </c>
      <c r="E397" s="17">
        <f>E395-E396</f>
        <v>0</v>
      </c>
    </row>
    <row r="398" spans="3:5" ht="12.75">
      <c r="C398" s="1" t="s">
        <v>65</v>
      </c>
      <c r="D398" s="17">
        <f>E238</f>
        <v>0</v>
      </c>
      <c r="E398" s="17">
        <f>E238</f>
        <v>0</v>
      </c>
    </row>
    <row r="399" spans="3:5" ht="12.75">
      <c r="C399" s="1" t="s">
        <v>66</v>
      </c>
      <c r="D399" s="17">
        <f>D397-D398</f>
        <v>0</v>
      </c>
      <c r="E399" s="17">
        <f>E397-E398</f>
        <v>0</v>
      </c>
    </row>
    <row r="400" spans="3:5" ht="12.75">
      <c r="C400" t="s">
        <v>57</v>
      </c>
      <c r="D400" s="17">
        <f>SUM(K239:K373)</f>
        <v>0</v>
      </c>
      <c r="E400" s="17">
        <f>D400</f>
        <v>0</v>
      </c>
    </row>
    <row r="401" spans="3:5" ht="12.75">
      <c r="C401" t="s">
        <v>67</v>
      </c>
      <c r="D401" s="17">
        <f>D399-D400</f>
        <v>0</v>
      </c>
      <c r="E401" s="17">
        <f>E399-E400</f>
        <v>0</v>
      </c>
    </row>
  </sheetData>
  <printOptions gridLines="1" horizontalCentered="1"/>
  <pageMargins left="0.5905511811023623" right="0.3937007874015748" top="0.7086614173228347" bottom="0.7086614173228347" header="0" footer="0.5118110236220472"/>
  <pageSetup fitToHeight="0" horizontalDpi="300" verticalDpi="300" orientation="landscape" paperSize="122" scale="85" r:id="rId1"/>
  <headerFooter alignWithMargins="0">
    <oddFooter>&amp;RFolio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Bargo,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cp:lastPrinted>2014-06-12T16:55:59Z</cp:lastPrinted>
  <dcterms:created xsi:type="dcterms:W3CDTF">2008-05-01T17:51:40Z</dcterms:created>
  <dcterms:modified xsi:type="dcterms:W3CDTF">2019-01-08T04:07:58Z</dcterms:modified>
  <cp:category/>
  <cp:version/>
  <cp:contentType/>
  <cp:contentStatus/>
</cp:coreProperties>
</file>