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CIFRAS" sheetId="1" r:id="rId1"/>
    <sheet name="DEDINV" sheetId="2" r:id="rId2"/>
    <sheet name="E-RES" sheetId="3" r:id="rId3"/>
    <sheet name="CONCIL" sheetId="4" r:id="rId4"/>
    <sheet name="CONCIETU" sheetId="5" r:id="rId5"/>
    <sheet name="DATOS" sheetId="6" r:id="rId6"/>
    <sheet name="BALANCE" sheetId="7" r:id="rId7"/>
    <sheet name="IDE" sheetId="8" r:id="rId8"/>
    <sheet name="ISR_IA" sheetId="9" r:id="rId9"/>
    <sheet name="IETU" sheetId="10" r:id="rId10"/>
    <sheet name="PTU" sheetId="11" r:id="rId11"/>
    <sheet name="Coef" sheetId="12" r:id="rId12"/>
    <sheet name="CVENTAS" sheetId="13" r:id="rId13"/>
  </sheets>
  <definedNames>
    <definedName name="_xlnm.Print_Area" localSheetId="6">'BALANCE'!$A$1:$D$54</definedName>
    <definedName name="_xlnm.Print_Area" localSheetId="0">'CIFRAS'!$A$1:$E$41</definedName>
    <definedName name="_xlnm.Print_Area" localSheetId="4">'CONCIETU'!$A$1:$D$27</definedName>
    <definedName name="_xlnm.Print_Area" localSheetId="3">'CONCIL'!$A$1:$D$28</definedName>
    <definedName name="_xlnm.Print_Area" localSheetId="12">'CVENTAS'!$A$1:$B$24</definedName>
    <definedName name="_xlnm.Print_Area" localSheetId="5">'DATOS'!$A$1:$D$15</definedName>
    <definedName name="_xlnm.Print_Area" localSheetId="2">'E-RES'!$A$1:$D$54</definedName>
    <definedName name="_xlnm.Print_Area" localSheetId="7">'IDE'!$A$1:$B$33</definedName>
    <definedName name="_xlnm.Print_Area" localSheetId="9">'IETU'!$A$1:$C$57</definedName>
    <definedName name="_xlnm.Print_Area" localSheetId="8">'ISR_IA'!$A$1:$D$19</definedName>
  </definedNames>
  <calcPr fullCalcOnLoad="1"/>
</workbook>
</file>

<file path=xl/sharedStrings.xml><?xml version="1.0" encoding="utf-8"?>
<sst xmlns="http://schemas.openxmlformats.org/spreadsheetml/2006/main" count="436" uniqueCount="375">
  <si>
    <t>b. PTU no cobrada en el ejercicio anterior</t>
  </si>
  <si>
    <t>f. Coeficiente de utilidad por aplicar en el ejercicio siguiente</t>
  </si>
  <si>
    <t>g. Porcentaje de participación consolidable</t>
  </si>
  <si>
    <t>i. Saldo actualizado de la cuenta de utilidad fiscal neta</t>
  </si>
  <si>
    <t>k. Saldo actualizado de la cuenta de capital de aportación</t>
  </si>
  <si>
    <t>l. En caso de ser controlada indique RFC de la controladora</t>
  </si>
  <si>
    <t>m. Provenientes de la cuenta de utilidad fiscal neta (CUFIN)</t>
  </si>
  <si>
    <t>n. De la cuenta de utilidad fiscal neta reinvertida (CUFINRE)</t>
  </si>
  <si>
    <t xml:space="preserve">j. Saldo act.de la cuenta de utilidad fiscal (neta) reinvertida </t>
  </si>
  <si>
    <t>Registro federal de contribuyentes</t>
  </si>
  <si>
    <t>Apellido paterno, materno y nombre(s)</t>
  </si>
  <si>
    <t>ACTIVO</t>
  </si>
  <si>
    <t>PASIVO</t>
  </si>
  <si>
    <t>CAPITAL CONTABLE</t>
  </si>
  <si>
    <t>Concepto</t>
  </si>
  <si>
    <t>Deducción en el ejercicio</t>
  </si>
  <si>
    <t>Adquisiciones durante el ejercicio</t>
  </si>
  <si>
    <t>a. PTU generada en el ejercicio al que corresponde esta declaración</t>
  </si>
  <si>
    <t xml:space="preserve">c. Pérdidas fiscales de ejercicios anteriores pend. de amortizar actualizadas </t>
  </si>
  <si>
    <t>h. ISR causado en exceso del IMPAC en los 3 ejerc.ant., pendiente de aplicar</t>
  </si>
  <si>
    <t>sugerido:</t>
  </si>
  <si>
    <t>Ingresos acumulables</t>
  </si>
  <si>
    <t>Coeficiente de utilidad</t>
  </si>
  <si>
    <t>Utilidad fiscal del ejercicio</t>
  </si>
  <si>
    <t>= Utilidad para coeficiente</t>
  </si>
  <si>
    <t>= Ingresos nominales</t>
  </si>
  <si>
    <t>Menos: Ajuste anual por inflación acumulable</t>
  </si>
  <si>
    <t>Más: Deducción inmediata de inversiones</t>
  </si>
  <si>
    <t>e. Saldo promedio anual de las deudas</t>
  </si>
  <si>
    <t>d. Saldo promedio anual de los créditos</t>
  </si>
  <si>
    <t>Deducción inmediata en el ejercicio (sólo en los bienes, lugares y ejercicios autorizados)</t>
  </si>
  <si>
    <t>DATOS DE LA EMPRESA</t>
  </si>
  <si>
    <t>Pagos provisionales efectuados</t>
  </si>
  <si>
    <t>Impuesto a cargo del ejercicio</t>
  </si>
  <si>
    <t>Saldo a favor del ejercicio</t>
  </si>
  <si>
    <t>Denominación o razón social</t>
  </si>
  <si>
    <t>Ciudad y código postal</t>
  </si>
  <si>
    <t>Teléfono</t>
  </si>
  <si>
    <t>A. PARTICIPACIÓN DE LOS TRABAJADORES EN LAS UTILIDADES</t>
  </si>
  <si>
    <t>B. CIFRAS AL CIERRE DEL EJERCICIO</t>
  </si>
  <si>
    <t>C. DIVIDENDOS O UTILIDADES DISTRIBUIDOS</t>
  </si>
  <si>
    <t>DATOS DEL REPRESENTANTE LEGAL</t>
  </si>
  <si>
    <t>D. INVERSIONES</t>
  </si>
  <si>
    <t>E. ESTADO DE RESULTADOS</t>
  </si>
  <si>
    <t>F. CONCILIACIÓN ENTRE EL RESULTADO CONTABLE Y EL FISCAL</t>
  </si>
  <si>
    <t>G. DATOS DE ALGUNAS DEDUCCIONES AUTORIZADAS</t>
  </si>
  <si>
    <t>H. ESTADO DE POSICIÓN FINANCIERA (BALANCE)</t>
  </si>
  <si>
    <t>I. DETERMINACIÓN DEL IMPUESTO SOBRE LA RENTA</t>
  </si>
  <si>
    <t>Calle y número, colonia</t>
  </si>
  <si>
    <t>CURP</t>
  </si>
  <si>
    <t>Administración Local de Recaudación</t>
  </si>
  <si>
    <t>Terrenos</t>
  </si>
  <si>
    <t>Construcciones</t>
  </si>
  <si>
    <t>Maquinaria y equipo</t>
  </si>
  <si>
    <t>Mobiliario y equipo de oficina</t>
  </si>
  <si>
    <t>Equipo de transporte Automóviles</t>
  </si>
  <si>
    <t>Equipo de transporte Otros</t>
  </si>
  <si>
    <t>Otras inversiones en activos fijos</t>
  </si>
  <si>
    <t>Maq.y eq.para gen.energía (fuentes renovables)</t>
  </si>
  <si>
    <t>Adaptación a instalaciones para discapacitados</t>
  </si>
  <si>
    <t>Total</t>
  </si>
  <si>
    <t>Ventas y/o servicios nacionales</t>
  </si>
  <si>
    <t>Ventas y/o servicios extranjeros</t>
  </si>
  <si>
    <t>Devoluciones, descuentos y bon.s/ventas nac.</t>
  </si>
  <si>
    <t>Devoluciones, descuentos y bon.s/ventas extr.</t>
  </si>
  <si>
    <t>Ingresos netos</t>
  </si>
  <si>
    <t>Inventario inicial</t>
  </si>
  <si>
    <t>Compras netas nacionales</t>
  </si>
  <si>
    <t>Compras netas de importación</t>
  </si>
  <si>
    <t>Inventario final</t>
  </si>
  <si>
    <t>Costo de mercancías</t>
  </si>
  <si>
    <t>Mano de obra</t>
  </si>
  <si>
    <t>Maquilas</t>
  </si>
  <si>
    <t>Gastos indirectos de fabricación</t>
  </si>
  <si>
    <t>Costo de ventas y/o servicios</t>
  </si>
  <si>
    <t>Utilidad o (pérdida) bruta</t>
  </si>
  <si>
    <t>Gastos de operación</t>
  </si>
  <si>
    <t>Utilidad o (pérdida) de operación</t>
  </si>
  <si>
    <t>Intereses dev. a favor y ganancia cambiaria</t>
  </si>
  <si>
    <t>Intereses dev. a cargo y pérdida cambiaria</t>
  </si>
  <si>
    <t>Ingresos por partidas discontinuas y extraord.</t>
  </si>
  <si>
    <t>Gastos por partidas discontinuas y extraord.</t>
  </si>
  <si>
    <t>Utilidad o pérdida antes de impuestos</t>
  </si>
  <si>
    <t>Utilidad o pérdida neta</t>
  </si>
  <si>
    <t>G. DATOS INFORMATIVOS DEL COSTO DE VENTAS FISCAL</t>
  </si>
  <si>
    <t>DATOS DEL INVENTARIO BASE:</t>
  </si>
  <si>
    <t>Indique el método para determinar el valor del inventario base</t>
  </si>
  <si>
    <t>DATOS INFORMATIVOS:</t>
  </si>
  <si>
    <t>Monto del inventario inicial</t>
  </si>
  <si>
    <t>OPCIÓN DE ACUMULACIÓN DE INVENTARIOS</t>
  </si>
  <si>
    <t>Indique el método de valuación del inventario base</t>
  </si>
  <si>
    <t>Inventario base al 31 de diciembre de 2004</t>
  </si>
  <si>
    <t>Saldo pendiente por deducir al 1° de enero de 2005</t>
  </si>
  <si>
    <t>Pérdidas fiscales pendientes de disminuir al 31 de diciembre de 2004</t>
  </si>
  <si>
    <t>Diferencia de la comparación de inventarios de importación</t>
  </si>
  <si>
    <t>Valor del inventario acumulable del ejercicio que declara</t>
  </si>
  <si>
    <t>Porcentaje de acumulación</t>
  </si>
  <si>
    <t>Inventario acumulable del ejercicio que declara</t>
  </si>
  <si>
    <t>SISTEMAS Y BASES DE VALUACIÓN</t>
  </si>
  <si>
    <t>Indique la opción para determinar el costo de lo vendido</t>
  </si>
  <si>
    <t>Indique la base de costos utilizada</t>
  </si>
  <si>
    <t>MÉTODOS DE VALUACIÓN:</t>
  </si>
  <si>
    <t>Indique el método de valuación utilizado</t>
  </si>
  <si>
    <t>Efectos de reexpresión</t>
  </si>
  <si>
    <t>Resultado por posición monetaria</t>
  </si>
  <si>
    <t>Utilidad o pérdida neta histórica</t>
  </si>
  <si>
    <t>Ingresos fiscales no contables</t>
  </si>
  <si>
    <t>Ajuste anual por inflación acumulable</t>
  </si>
  <si>
    <t>Anticipos de clientes</t>
  </si>
  <si>
    <t>Intereses moratorios efectivamente cobrados</t>
  </si>
  <si>
    <t>Ganancia en la enajenación de acc. o reemb. de K</t>
  </si>
  <si>
    <t>Ganancia en enajenación de terrenos y A.F.</t>
  </si>
  <si>
    <t>Inventario acumulable</t>
  </si>
  <si>
    <t>Otros ingresos fiscales no contables</t>
  </si>
  <si>
    <t>Deducciones contables no fiscales</t>
  </si>
  <si>
    <t>Costo de ventas</t>
  </si>
  <si>
    <t>Depreciación y amortización contable</t>
  </si>
  <si>
    <t>Gastos que no reúnen requisitos fiscales</t>
  </si>
  <si>
    <t>Pérdida contable en enajenación de acciones</t>
  </si>
  <si>
    <t>Pérdida contable en enajenación de activo fijo</t>
  </si>
  <si>
    <t>Pérdida en participación subsidiaria</t>
  </si>
  <si>
    <t>Ints.dev.que exc.valor de merc. y morat.pag. o no</t>
  </si>
  <si>
    <t>Otras deducciones contables no fiscales</t>
  </si>
  <si>
    <t>Deducciones fiscales no contables</t>
  </si>
  <si>
    <t>Ajuste anual por inflación deducible</t>
  </si>
  <si>
    <t>Adq.netas de merc.,M.P.y productos (compras)</t>
  </si>
  <si>
    <t>Costo de lo vendido fiscal</t>
  </si>
  <si>
    <t>Mano de obra directa</t>
  </si>
  <si>
    <t>Deducción de inversiones</t>
  </si>
  <si>
    <t>Estímulo fiscal por deducción inmediata de inv.</t>
  </si>
  <si>
    <t>Pérdida fiscal en enajenación de acciones</t>
  </si>
  <si>
    <t>Pérdida fiscal en enajenac.de terrenos y A.F.</t>
  </si>
  <si>
    <t>Intereses moratorios efectivamente pagados</t>
  </si>
  <si>
    <t>Otras deducciones fiscales no contables</t>
  </si>
  <si>
    <t>Ingresos contables no fiscales</t>
  </si>
  <si>
    <t>Ints. moratorios devengados a favor cobrados o no</t>
  </si>
  <si>
    <t>Anticipos de clientes de ejercicios anteriores</t>
  </si>
  <si>
    <t>Saldos a favor de impuestos y su actualización</t>
  </si>
  <si>
    <t>Utilidad contable en enajenación de activo fijo</t>
  </si>
  <si>
    <t>Utilidad contable en enajenación de acciones</t>
  </si>
  <si>
    <t>Utilidad en participación subsidiaria</t>
  </si>
  <si>
    <t>Otros ingresos contables no fiscales</t>
  </si>
  <si>
    <t>Utilidad o pérdida fiscal</t>
  </si>
  <si>
    <t>Sueldos y salarios</t>
  </si>
  <si>
    <t>Honorarios pagados a personas físicas</t>
  </si>
  <si>
    <t>Regalías y asistencia técnica</t>
  </si>
  <si>
    <t>Donativos otorgados</t>
  </si>
  <si>
    <t>Uso o goce temporal de bienes pagados a P.F.</t>
  </si>
  <si>
    <t>Fletes y acarreos pagados a personas físicas</t>
  </si>
  <si>
    <t>Seguros y fianzas</t>
  </si>
  <si>
    <t>Pérdida por créditos incobrables</t>
  </si>
  <si>
    <t>Viáticos y gastos de viaje</t>
  </si>
  <si>
    <t>Combustible y lubricantes</t>
  </si>
  <si>
    <t>Crédito al salario no disminuido de contribuciones</t>
  </si>
  <si>
    <t>Impuesto sust. del crédito al salario efect.pagado</t>
  </si>
  <si>
    <t>Aportaciones SAR, INFONAVIT y jubilaciones</t>
  </si>
  <si>
    <t>Cuotas al IMSS</t>
  </si>
  <si>
    <t>Consumo en restaurantes</t>
  </si>
  <si>
    <t>Contribuciones a favor</t>
  </si>
  <si>
    <t>Inventarios</t>
  </si>
  <si>
    <t>Otros activos circulantes</t>
  </si>
  <si>
    <t>Equipo de transporte</t>
  </si>
  <si>
    <t>Otros activos fijos</t>
  </si>
  <si>
    <t>Depreciación acumulada</t>
  </si>
  <si>
    <t>Cargos y gastos diferidos</t>
  </si>
  <si>
    <t>Amortización acumulada</t>
  </si>
  <si>
    <t>Contribuciones por pagar</t>
  </si>
  <si>
    <t>Otros pasivos</t>
  </si>
  <si>
    <t>Suma pasivo</t>
  </si>
  <si>
    <t>Suma activo</t>
  </si>
  <si>
    <t>Capital social proveniente de aportaciones</t>
  </si>
  <si>
    <t>Capital social proveniente de capitalización</t>
  </si>
  <si>
    <t>Reservas</t>
  </si>
  <si>
    <t>Otras cuentas de capital</t>
  </si>
  <si>
    <t>Aportaciones para futuros aumentos de capital</t>
  </si>
  <si>
    <t>Utilidades acumuladas</t>
  </si>
  <si>
    <t>Utilidad del ejercicio</t>
  </si>
  <si>
    <t>Pérdidas acumuladas</t>
  </si>
  <si>
    <t>Pérdida del ejercicio</t>
  </si>
  <si>
    <t>Actualización del capital contable</t>
  </si>
  <si>
    <t>Suma capital contable</t>
  </si>
  <si>
    <t>Suma pasivo más capital contable</t>
  </si>
  <si>
    <t>Total de ingresos acumulables</t>
  </si>
  <si>
    <t>Total deducciones autorizadas y deduc.inm.de inv.</t>
  </si>
  <si>
    <t>PTU pagada en el ejercicio</t>
  </si>
  <si>
    <t>Pérdida fiscal del ejercicio</t>
  </si>
  <si>
    <t>Utilidad o pérdida fiscal antes de PTU</t>
  </si>
  <si>
    <t>Pérdidas fiscales de ejerc.ant.que se aplican</t>
  </si>
  <si>
    <t>Resultado fiscal</t>
  </si>
  <si>
    <t>Impuesto sobre la renta del ejercicio</t>
  </si>
  <si>
    <t>Reducciones de ISR</t>
  </si>
  <si>
    <t>Impuesto causado en el ejercicio</t>
  </si>
  <si>
    <t>Impuesto retenido al contribuyente</t>
  </si>
  <si>
    <t>Impuesto acreditable pagado en el extranjero</t>
  </si>
  <si>
    <t>Impuesto acreditable por dividendos distribuidos</t>
  </si>
  <si>
    <t>Diferencia a cargo</t>
  </si>
  <si>
    <t>Diferencia a favor</t>
  </si>
  <si>
    <t>Más: Anticipos o rendimientos en los términos de la fracción II del artículo 110</t>
  </si>
  <si>
    <t>Acumulación de inventarios</t>
  </si>
  <si>
    <t>Primeras entradas, primeras salidas</t>
  </si>
  <si>
    <t>Últimas entradas, primeras salidas</t>
  </si>
  <si>
    <t>Costo identificado</t>
  </si>
  <si>
    <t>Costo promedio</t>
  </si>
  <si>
    <t>Costeo absorbente</t>
  </si>
  <si>
    <t>Costeo directo</t>
  </si>
  <si>
    <t>Costos históricos</t>
  </si>
  <si>
    <t>Costos predeterminados</t>
  </si>
  <si>
    <t>Detallista</t>
  </si>
  <si>
    <t>IMPUESTO EMPRESARIAL A TASA ÚNICA</t>
  </si>
  <si>
    <t>INGRESOS</t>
  </si>
  <si>
    <t>Enajenación de bienes</t>
  </si>
  <si>
    <t>Exentos por enajenación de bienes</t>
  </si>
  <si>
    <t>Prestación de servicios independientes</t>
  </si>
  <si>
    <t>Uso o goce temporal de bienes</t>
  </si>
  <si>
    <t>Exentos por prestación de servicios independientes</t>
  </si>
  <si>
    <t>Exentos por uso o goce temporal de bienes</t>
  </si>
  <si>
    <t>Otros ingresos</t>
  </si>
  <si>
    <t>Total de ingresos gravados</t>
  </si>
  <si>
    <t>DEDUCCIONES</t>
  </si>
  <si>
    <t>Deducción de inversiones (activo fijo)</t>
  </si>
  <si>
    <t>Contribuciones a cargo</t>
  </si>
  <si>
    <t>Erogaciones por aprovechamientos</t>
  </si>
  <si>
    <t>Devoluciones, descuentos o bonificaciones, depósitos o anticipos</t>
  </si>
  <si>
    <t>Indemnizaciones por daños y perjuicios y penas convencionales</t>
  </si>
  <si>
    <t>Donativos</t>
  </si>
  <si>
    <t>Pérdidas por créditos incobrables y caso fortuito o fuerza mayor</t>
  </si>
  <si>
    <t>Deducción adicional por inversiones</t>
  </si>
  <si>
    <t>Deducción por cuentas y documentos por pagar</t>
  </si>
  <si>
    <t>Otras deducciones autorizadas</t>
  </si>
  <si>
    <t>Impuesto causado</t>
  </si>
  <si>
    <t>Crédito fiscal por deducciones mayores a los ingresos</t>
  </si>
  <si>
    <t>Acreditamiento por sueldos y salarios gravados</t>
  </si>
  <si>
    <t>Crédito fiscal por inversiones (adquiridas de 1998 a 2007)</t>
  </si>
  <si>
    <t>Crédito fiscal por inventarios</t>
  </si>
  <si>
    <t>Crédito fiscal de deducción inmediata (pérdidas fiscales)</t>
  </si>
  <si>
    <t>Impuesto a cargo (1a. diferencia)</t>
  </si>
  <si>
    <t>ISR propio por acreditar por distribución de dividendos o utilidades</t>
  </si>
  <si>
    <t>Acreditamiento del ISR propio pagado en el extranjero</t>
  </si>
  <si>
    <t>Impuesto a cargo (2a. diferencia)</t>
  </si>
  <si>
    <t>Acreditamiento para empresas maquiladoras</t>
  </si>
  <si>
    <t>Otras cantidades a cargo</t>
  </si>
  <si>
    <t>Otras cantidades a favor</t>
  </si>
  <si>
    <t>Impuesto a favor del ejercicio</t>
  </si>
  <si>
    <t>DATOS INFORMATIVOS</t>
  </si>
  <si>
    <t>Total de saldos pendientes por deducir actualizado de las inversiones adquiridas de 1998 a 2007</t>
  </si>
  <si>
    <t>Monto total de deducción adicional por inversiones adquiridas de septiembre a diciembre del 2007</t>
  </si>
  <si>
    <t>Base determinada para identificar el crédito fiscal de inventarios</t>
  </si>
  <si>
    <t>Base para identificar el crédito fiscal de pérdidas fiscales por deducción inmediata o deducción de terrenos</t>
  </si>
  <si>
    <t>Parte proporcional del IETU por las actividades de maquila</t>
  </si>
  <si>
    <t>Parte proporcional del ISR propio</t>
  </si>
  <si>
    <t>Contraprestaciones que efectivamente se cobren en el periodo por las enajenaciones a plazo</t>
  </si>
  <si>
    <t>Parte proporcional del ISR acreditable contra IETU</t>
  </si>
  <si>
    <t>Utilidad fiscal para pagos provisionales en las actividades de maquila</t>
  </si>
  <si>
    <t>Total de deducciones autorizadas</t>
  </si>
  <si>
    <t>Utilidad o pérdida fiscal para ISR</t>
  </si>
  <si>
    <t>Deducciones para IETU y no para ISR</t>
  </si>
  <si>
    <t>Inversiones</t>
  </si>
  <si>
    <t>Ingresos para IETU mas no para ISR</t>
  </si>
  <si>
    <t>Depósitos recibidos en garantía</t>
  </si>
  <si>
    <t>Otro concepto</t>
  </si>
  <si>
    <t>Deducciones para ISR mas no para IETU</t>
  </si>
  <si>
    <t>Ingresos para ISR y no para IETU</t>
  </si>
  <si>
    <t>Previsión social</t>
  </si>
  <si>
    <t>Regalías a partes relacionadas por uso de intangibles</t>
  </si>
  <si>
    <t>Pagos de aseguradoras por siniestros amparados</t>
  </si>
  <si>
    <t>Utilidad o pérdida para IETU</t>
  </si>
  <si>
    <t>NOMBRE DE LA EMPRESA</t>
  </si>
  <si>
    <t>Aportac. para fondos de pensiones y jubilaciones</t>
  </si>
  <si>
    <t>Pérdida por operaciones financieras derivadas</t>
  </si>
  <si>
    <t>Diversos estímulos</t>
  </si>
  <si>
    <t>Equipo de cómputo</t>
  </si>
  <si>
    <t>Gastos, cargos diferidos y erog. en per. preop.</t>
  </si>
  <si>
    <t>Terrenos (costo de adquisición)</t>
  </si>
  <si>
    <t>Seguridad social (seguro social, retiro, vivienda)</t>
  </si>
  <si>
    <t>F. CONCILIACIÓN ENTRE EL RESULTADO PARA ISR Y EL RESULTADO PARA IETU</t>
  </si>
  <si>
    <t>Cuentas y documentos por cobrar nacionales</t>
  </si>
  <si>
    <t>Cuentas y documentos por cobrar del extranjero</t>
  </si>
  <si>
    <t>Efectivo y depósitos en instituciones de crédito nac.</t>
  </si>
  <si>
    <t>Efectivo y depósitos en instituciones de crédito del extr.</t>
  </si>
  <si>
    <t>Inversiones en valores (excepto acciones) nacionales</t>
  </si>
  <si>
    <t>Inversiones en valores (excepto acciones) en el extr.</t>
  </si>
  <si>
    <t>Conceptos deducibles pendientes de pago*</t>
  </si>
  <si>
    <t>Conceptos acumulables pendientes de cobro**</t>
  </si>
  <si>
    <t>* En la práctica es el saldo de la cuenta de proveedores, si está correcta y depurada, considerando el importe sin IVA y sin saldos de 2007 y anteriores.</t>
  </si>
  <si>
    <t>** En la práctica es el saldo de la cuenta de clientes, si está correcta y depurada, considerando el importe sin IVA y sin saldos de 2007 y anteriores.</t>
  </si>
  <si>
    <t>Acreditamiento por aportaciones de seguridad social</t>
  </si>
  <si>
    <t>Menos: Ganancia cambiaria no acumulable</t>
  </si>
  <si>
    <t>Más: Dif. entre monto enaj. A.F.y su ganancia acumulable</t>
  </si>
  <si>
    <t>= Ingresos acumulables para PTU</t>
  </si>
  <si>
    <t>Deducciones autorizadas</t>
  </si>
  <si>
    <t>Menos: Deducción de inversiones</t>
  </si>
  <si>
    <t>Menos: Deducción inmediata de inversiones</t>
  </si>
  <si>
    <t>Menos: Ajuste anual por inflación deducible</t>
  </si>
  <si>
    <t>Más: Deducción contable de inversiones</t>
  </si>
  <si>
    <t>= Deducciones autorizadas para PTU</t>
  </si>
  <si>
    <t>Utilidad base de la PTU</t>
  </si>
  <si>
    <t>PTU del ejercicio</t>
  </si>
  <si>
    <t>Compras, mano de obra y gastos de fabricación y maquilas</t>
  </si>
  <si>
    <t>o. No provenientes de la CUFIN ni de la CUFINRE en efectivo</t>
  </si>
  <si>
    <t>p. No provenientes de la CUFIN ni de la CUFINRE en acciones</t>
  </si>
  <si>
    <t>Monto del impuesto pagado que no proviene de la CUFIN ni CUFINRE</t>
  </si>
  <si>
    <t>Monto del impuesto pagado de las utilidades provenientes de la CUFINRE</t>
  </si>
  <si>
    <t>DATOS INFORMATIVOS DEL IMPUESTO SOBRE LA RENTA</t>
  </si>
  <si>
    <t>Total del estímulo por proyectos en investigación y desarrollo tecnológico de ejericios anteriores aplicado en el ejercicio</t>
  </si>
  <si>
    <t>Total del estímulo por proyectos en la producción cinematográfica nacional de ejericios anteriores aplicado en el ejercicio</t>
  </si>
  <si>
    <t>Partes relacionadas</t>
  </si>
  <si>
    <t>Partes no relacionadas</t>
  </si>
  <si>
    <t>Intereses dev. a favor nacionales</t>
  </si>
  <si>
    <t>Intereses dev. a favor del extranjero</t>
  </si>
  <si>
    <t>Intereses moratorios a favor nacionales</t>
  </si>
  <si>
    <t>Intereses moratorios a favor del extranjero</t>
  </si>
  <si>
    <t>Ganancia cambiaria</t>
  </si>
  <si>
    <t>Intereses dev. a cargo nacionales</t>
  </si>
  <si>
    <t>Intereses dev. a cargo del extranjero</t>
  </si>
  <si>
    <t>Intereses moratorios a cargo nacionales</t>
  </si>
  <si>
    <t>Intereses moratorios a cargo del extranjero</t>
  </si>
  <si>
    <t>Pérdida cambiaria</t>
  </si>
  <si>
    <t>Resultado por posición monetaria favorable</t>
  </si>
  <si>
    <t>Resultado por posición monetaria desfavorable</t>
  </si>
  <si>
    <t>Otras operaciones financieras nacionales</t>
  </si>
  <si>
    <t>Otras operaciones financieras extranjeras</t>
  </si>
  <si>
    <t>Resultado integral de financiamiento</t>
  </si>
  <si>
    <t>Otros gastos nacionales</t>
  </si>
  <si>
    <t>Otros gastos extranjeros</t>
  </si>
  <si>
    <t>Otros productos extranjeros</t>
  </si>
  <si>
    <t>Otros productos nacionales</t>
  </si>
  <si>
    <t>ISR</t>
  </si>
  <si>
    <t>PTU</t>
  </si>
  <si>
    <t>IETU</t>
  </si>
  <si>
    <t>Efectos de reexpresión favorables excepto repomo</t>
  </si>
  <si>
    <t>Efectos de reexpresión desfavorables excepto repomo</t>
  </si>
  <si>
    <t>ISR, IETU y PTU</t>
  </si>
  <si>
    <t>NOTA IMPORTANTE:</t>
  </si>
  <si>
    <t>Contribuciones pagadas exc.ISR, IETU e IVA</t>
  </si>
  <si>
    <t>Inversiones en acciones nacionales</t>
  </si>
  <si>
    <t>Inversiones en acciones del extranjero</t>
  </si>
  <si>
    <t>Construcciones en proceso</t>
  </si>
  <si>
    <t>Cuentas y documentos por pagar del extranjero</t>
  </si>
  <si>
    <t>Cuentas y documentos por pagar nacionales</t>
  </si>
  <si>
    <t>Insuficiencia en la actualización del capital</t>
  </si>
  <si>
    <t>Exceso en la actualización del capital</t>
  </si>
  <si>
    <t>DATOS ADICIONALES DEL IMPUESTO ACREDITABLE A LOS DEPÓSITOS EN EFECTIVO</t>
  </si>
  <si>
    <t>RFC de la institución del sistema financiero</t>
  </si>
  <si>
    <t>Monto del impuesto a los depósitos en efectivo</t>
  </si>
  <si>
    <t>Total de impuestos recaudados al contribuyente y/o pagados por terceros</t>
  </si>
  <si>
    <t>Impuesto pagado directamente por el contribuyente, no recaudado por la institución del sistema financiero</t>
  </si>
  <si>
    <t>Total del impuesto a los depósitos en efectivo</t>
  </si>
  <si>
    <t>Acreditamientos de IDE efectuados contra el ISR a cargo (propio)</t>
  </si>
  <si>
    <t>Acreditamientos de IDE efectuados contra el ISR retenido a terceros</t>
  </si>
  <si>
    <t>Compensaciones de IDE efectuadas durante el ejercicio</t>
  </si>
  <si>
    <t>Comp. de IDE efectuadas desde el inicio del siguiente ejercicio a la fecha de presentación de la declaración</t>
  </si>
  <si>
    <t>IDE compensado en consolidación</t>
  </si>
  <si>
    <t>Devoluciones de IDE solicitadas durante el ejercicio</t>
  </si>
  <si>
    <t>Dev. de IDE solicitadas desde el inicio del siguiente ejercicio a la fecha de presentación de la declaración</t>
  </si>
  <si>
    <t>Diferencia de IDE</t>
  </si>
  <si>
    <t xml:space="preserve">Otras disminuciones de IDE. Especifique: </t>
  </si>
  <si>
    <t>Crédito fiscal IETU por deducciones mayores a los ingresos</t>
  </si>
  <si>
    <t>Impuesto acreditable por depósitos en efectivo del ej.</t>
  </si>
  <si>
    <t>ISR pagado en exceso aplicado contra el IETU</t>
  </si>
  <si>
    <t>IDE pendiente de aplicar del ejercicio</t>
  </si>
  <si>
    <t>Erogaciones por servicios</t>
  </si>
  <si>
    <t>Erogaciones por bienes</t>
  </si>
  <si>
    <t>Erogaciones por arrendamiento (de bienes muebles o inmuebles)</t>
  </si>
  <si>
    <t>Pago de instituciones de seguros y fianzas</t>
  </si>
  <si>
    <t>Crédito fiscal por enajenaciones a plazos</t>
  </si>
  <si>
    <t>ISR propio del ejercicio</t>
  </si>
  <si>
    <t>Pagos provisionales de IETU</t>
  </si>
  <si>
    <t>ISR pagado en exceso aplicado contra IETU</t>
  </si>
  <si>
    <t>Exc. de p. prov. de IETU acreditados contra p. prov. de ISR mismo periodo</t>
  </si>
  <si>
    <t>Cálculo de la PTU del ejercicio fiscal 2009</t>
  </si>
  <si>
    <t>&lt;--- Aparece una leyenda que dice lo siguiente: "SE HARA ANOTACION EN ESTE CAMPO UNICAMENTE SI UTILIZO IDE COMO FORMA DE PAGO EN LA APLICACION DE SOLUCION INTEGRAL. DICHO MONTO NO PODRA SER ACREDITADO EN LA DETERMINACION DEL IMPUESTO SOBRE LA RENTA DEL EJERCICIO." No entiendo qué significa, porque el IDE acreditado en los pagos provisionales sí se podrá acreditar. Pero dónde se mostrará, aquí? tal vez en Otras disminuciones de IDE.</t>
  </si>
  <si>
    <t>Pagos provisionales para el ejercicio 2010</t>
  </si>
  <si>
    <t>ESTA HOJA NO ES PARTE DE LA DECLARACIÓN ANUAL, ES UNA CONCILIACIÓN QUE PUEDE SER ÚTIL PARA COMPROBAR LOS CÁLCULOS FISCALES, AL VINCULAR</t>
  </si>
  <si>
    <t>EL ESTADO DE RESULTADOS CONTABLE CON LA UTILIDAD O PÉRDIDA FISCAL Y ÉSTA CON EL RESULTADO PARA IETU. PERO PUEDE SER MUY COMPLICADA DE ELABORAR</t>
  </si>
  <si>
    <t>Monto de la materia prima consumida, mano de obra y los gastos indirectos deducibles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</si>
</sst>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_-* #,##0.0000_-;\-* #,##0.0000_-;_-* &quot;-&quot;????_-;_-@_-"/>
    <numFmt numFmtId="173" formatCode="_-* #,##0_-;\-* #,##0_-;_-* &quot;0&quot;_-;_-@_-"/>
    <numFmt numFmtId="174" formatCode="0.0000"/>
    <numFmt numFmtId="175" formatCode="_-* #,##0.0_-;\-* #,##0.0_-;_-* &quot;0&quot;_-;_-@_-"/>
    <numFmt numFmtId="176" formatCode="_-* #,##0.00_-;\-* #,##0.00_-;_-* &quot;0&quot;_-;_-@_-"/>
    <numFmt numFmtId="177" formatCode="_-* #,##0.000_-;\-* #,##0.000_-;_-* &quot;0&quot;_-;_-@_-"/>
    <numFmt numFmtId="178" formatCode="_-* #,##0.0000_-;\-* #,##0.0000_-;_-* &quot;0&quot;_-;_-@_-"/>
    <numFmt numFmtId="179" formatCode="_-* #,##0.00000_-;\-* #,##0.00000_-;_-* &quot;0&quot;_-;_-@_-"/>
    <numFmt numFmtId="180" formatCode="_-* #,##0.000000_-;\-* #,##0.000000_-;_-* &quot;0&quot;_-;_-@_-"/>
    <numFmt numFmtId="181" formatCode="_-* #,##0.0000000_-;\-* #,##0.0000000_-;_-* &quot;0&quot;_-;_-@_-"/>
    <numFmt numFmtId="182" formatCode="0.0%"/>
  </numFmts>
  <fonts count="4">
    <font>
      <sz val="10"/>
      <name val="Arial Narrow"/>
      <family val="2"/>
    </font>
    <font>
      <sz val="10"/>
      <name val="Arial"/>
      <family val="0"/>
    </font>
    <font>
      <b/>
      <sz val="10"/>
      <name val="Arial Narrow"/>
      <family val="2"/>
    </font>
    <font>
      <sz val="8"/>
      <name val="Arial Narrow"/>
      <family val="2"/>
    </font>
  </fonts>
  <fills count="3">
    <fill>
      <patternFill/>
    </fill>
    <fill>
      <patternFill patternType="gray125"/>
    </fill>
    <fill>
      <patternFill patternType="solid">
        <fgColor indexed="41"/>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double"/>
    </border>
  </borders>
  <cellStyleXfs count="20">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1">
    <xf numFmtId="173" fontId="0" fillId="0" borderId="0" xfId="0" applyAlignment="1">
      <alignment/>
    </xf>
    <xf numFmtId="173" fontId="0" fillId="0" borderId="0" xfId="0" applyAlignment="1" quotePrefix="1">
      <alignment horizontal="left"/>
    </xf>
    <xf numFmtId="173" fontId="0" fillId="0" borderId="0" xfId="0" applyAlignment="1">
      <alignment horizontal="left"/>
    </xf>
    <xf numFmtId="173" fontId="0" fillId="0" borderId="0" xfId="0" applyAlignment="1">
      <alignment horizontal="centerContinuous"/>
    </xf>
    <xf numFmtId="173" fontId="2" fillId="0" borderId="0" xfId="0" applyFont="1" applyAlignment="1" quotePrefix="1">
      <alignment horizontal="centerContinuous"/>
    </xf>
    <xf numFmtId="173" fontId="2" fillId="0" borderId="0" xfId="0" applyFont="1" applyAlignment="1">
      <alignment horizontal="centerContinuous"/>
    </xf>
    <xf numFmtId="173" fontId="2" fillId="0" borderId="0" xfId="0" applyFont="1" applyAlignment="1">
      <alignment horizontal="center"/>
    </xf>
    <xf numFmtId="173" fontId="2" fillId="0" borderId="0" xfId="0" applyFont="1" applyAlignment="1">
      <alignment/>
    </xf>
    <xf numFmtId="173" fontId="0" fillId="0" borderId="0" xfId="0" applyFont="1" applyAlignment="1">
      <alignment horizontal="center" vertical="center"/>
    </xf>
    <xf numFmtId="173" fontId="0" fillId="0" borderId="0" xfId="0" applyFont="1" applyAlignment="1">
      <alignment horizontal="center" vertical="center" wrapText="1"/>
    </xf>
    <xf numFmtId="37" fontId="0" fillId="0" borderId="0" xfId="0" applyNumberFormat="1" applyFill="1" applyBorder="1" applyAlignment="1">
      <alignment/>
    </xf>
    <xf numFmtId="173" fontId="2" fillId="0" borderId="0" xfId="0" applyFont="1" applyAlignment="1">
      <alignment horizontal="left"/>
    </xf>
    <xf numFmtId="173" fontId="0" fillId="0" borderId="0" xfId="0" applyAlignment="1">
      <alignment horizontal="right"/>
    </xf>
    <xf numFmtId="37" fontId="2" fillId="0" borderId="0" xfId="0" applyNumberFormat="1" applyFont="1" applyFill="1" applyBorder="1" applyAlignment="1">
      <alignment/>
    </xf>
    <xf numFmtId="173" fontId="0" fillId="0" borderId="1" xfId="0" applyBorder="1" applyAlignment="1">
      <alignment/>
    </xf>
    <xf numFmtId="174" fontId="2" fillId="0" borderId="0" xfId="15" applyNumberFormat="1" applyFont="1" applyAlignment="1">
      <alignment/>
    </xf>
    <xf numFmtId="173" fontId="0" fillId="0" borderId="0" xfId="0" applyBorder="1" applyAlignment="1">
      <alignment/>
    </xf>
    <xf numFmtId="173" fontId="0" fillId="0" borderId="0" xfId="0" applyAlignment="1" quotePrefix="1">
      <alignment horizontal="center" vertical="center" wrapText="1"/>
    </xf>
    <xf numFmtId="178" fontId="0" fillId="0" borderId="0" xfId="0" applyNumberFormat="1" applyAlignment="1">
      <alignment/>
    </xf>
    <xf numFmtId="173" fontId="0" fillId="0" borderId="0" xfId="0" applyAlignment="1">
      <alignment/>
    </xf>
    <xf numFmtId="10" fontId="0" fillId="0" borderId="0" xfId="0" applyNumberFormat="1" applyAlignment="1">
      <alignment/>
    </xf>
    <xf numFmtId="173" fontId="2" fillId="0" borderId="0" xfId="0" applyFont="1" applyAlignment="1" quotePrefix="1">
      <alignment horizontal="left"/>
    </xf>
    <xf numFmtId="37" fontId="0" fillId="0" borderId="0" xfId="0" applyNumberFormat="1" applyAlignment="1">
      <alignment/>
    </xf>
    <xf numFmtId="37" fontId="0" fillId="0" borderId="0" xfId="0" applyNumberFormat="1" applyBorder="1" applyAlignment="1">
      <alignment/>
    </xf>
    <xf numFmtId="37" fontId="0" fillId="0" borderId="1" xfId="0" applyNumberFormat="1" applyBorder="1" applyAlignment="1">
      <alignment/>
    </xf>
    <xf numFmtId="37" fontId="0" fillId="0" borderId="2" xfId="0" applyNumberFormat="1" applyBorder="1" applyAlignment="1">
      <alignment/>
    </xf>
    <xf numFmtId="0" fontId="0" fillId="0" borderId="0" xfId="0" applyNumberFormat="1" applyAlignment="1">
      <alignment horizontal="center" vertical="center" wrapText="1"/>
    </xf>
    <xf numFmtId="37" fontId="0" fillId="2" borderId="0" xfId="0" applyNumberFormat="1" applyFill="1" applyBorder="1" applyAlignment="1">
      <alignment/>
    </xf>
    <xf numFmtId="173" fontId="0" fillId="2" borderId="0" xfId="0" applyFill="1" applyAlignment="1">
      <alignment/>
    </xf>
    <xf numFmtId="0" fontId="0" fillId="0" borderId="0" xfId="0" applyNumberFormat="1" applyAlignment="1">
      <alignment/>
    </xf>
    <xf numFmtId="0" fontId="0" fillId="0" borderId="0" xfId="0" applyNumberFormat="1" applyAlignment="1" quotePrefix="1">
      <alignment/>
    </xf>
    <xf numFmtId="173" fontId="2" fillId="0" borderId="0" xfId="0" applyFont="1" applyAlignment="1">
      <alignment horizontal="center" vertical="center"/>
    </xf>
    <xf numFmtId="173" fontId="2" fillId="0" borderId="0" xfId="0" applyFont="1" applyAlignment="1" quotePrefix="1">
      <alignment horizontal="center" vertical="center"/>
    </xf>
    <xf numFmtId="173" fontId="2" fillId="0" borderId="0" xfId="0" applyFont="1" applyAlignment="1">
      <alignment/>
    </xf>
    <xf numFmtId="37" fontId="0" fillId="0" borderId="0" xfId="0" applyNumberFormat="1" applyFill="1" applyBorder="1" applyAlignment="1" quotePrefix="1">
      <alignment horizontal="left"/>
    </xf>
    <xf numFmtId="173" fontId="0" fillId="0" borderId="0" xfId="0" applyFill="1" applyBorder="1" applyAlignment="1">
      <alignment/>
    </xf>
    <xf numFmtId="173" fontId="0" fillId="0" borderId="0" xfId="0" applyAlignment="1" quotePrefix="1">
      <alignment horizontal="left"/>
    </xf>
    <xf numFmtId="173" fontId="0" fillId="0" borderId="0" xfId="0" applyAlignment="1">
      <alignment/>
    </xf>
    <xf numFmtId="49" fontId="0" fillId="0" borderId="0" xfId="0" applyNumberFormat="1" applyAlignment="1" quotePrefix="1">
      <alignment horizontal="left"/>
    </xf>
    <xf numFmtId="49" fontId="0" fillId="0" borderId="0" xfId="0" applyNumberFormat="1" applyAlignment="1">
      <alignment/>
    </xf>
    <xf numFmtId="173"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2"/>
  <sheetViews>
    <sheetView tabSelected="1" workbookViewId="0" topLeftCell="A1">
      <selection activeCell="A1" sqref="A1"/>
    </sheetView>
  </sheetViews>
  <sheetFormatPr defaultColWidth="12" defaultRowHeight="12.75"/>
  <cols>
    <col min="1" max="1" width="63.16015625" style="0" customWidth="1"/>
    <col min="2" max="3" width="12.83203125" style="0" customWidth="1"/>
  </cols>
  <sheetData>
    <row r="1" spans="1:3" ht="12.75">
      <c r="A1" s="5" t="s">
        <v>266</v>
      </c>
      <c r="B1" s="3"/>
      <c r="C1" s="3"/>
    </row>
    <row r="5" spans="1:2" ht="12.75">
      <c r="A5" s="5" t="s">
        <v>38</v>
      </c>
      <c r="B5" s="3"/>
    </row>
    <row r="6" ht="12.75">
      <c r="A6" s="1" t="s">
        <v>17</v>
      </c>
    </row>
    <row r="7" ht="12.75">
      <c r="A7" t="s">
        <v>0</v>
      </c>
    </row>
    <row r="10" spans="1:2" ht="12.75">
      <c r="A10" s="5" t="s">
        <v>39</v>
      </c>
      <c r="B10" s="3"/>
    </row>
    <row r="11" ht="12.75">
      <c r="A11" s="1" t="s">
        <v>18</v>
      </c>
    </row>
    <row r="12" ht="12.75">
      <c r="A12" s="1" t="s">
        <v>29</v>
      </c>
    </row>
    <row r="13" ht="12.75">
      <c r="A13" s="1" t="s">
        <v>28</v>
      </c>
    </row>
    <row r="14" spans="1:2" ht="12.75">
      <c r="A14" t="s">
        <v>1</v>
      </c>
      <c r="B14" s="18">
        <f>Coef!C14</f>
        <v>0</v>
      </c>
    </row>
    <row r="15" ht="12.75">
      <c r="A15" t="s">
        <v>2</v>
      </c>
    </row>
    <row r="16" ht="12.75">
      <c r="A16" s="1" t="s">
        <v>19</v>
      </c>
    </row>
    <row r="17" ht="12.75">
      <c r="A17" t="s">
        <v>3</v>
      </c>
    </row>
    <row r="18" ht="12.75">
      <c r="A18" s="1" t="s">
        <v>8</v>
      </c>
    </row>
    <row r="19" ht="12.75">
      <c r="A19" t="s">
        <v>4</v>
      </c>
    </row>
    <row r="20" ht="12.75">
      <c r="A20" s="1" t="s">
        <v>5</v>
      </c>
    </row>
    <row r="23" spans="1:3" ht="12.75">
      <c r="A23" s="5" t="s">
        <v>40</v>
      </c>
      <c r="B23" s="3"/>
      <c r="C23" s="3"/>
    </row>
    <row r="24" ht="12.75">
      <c r="A24" t="s">
        <v>6</v>
      </c>
    </row>
    <row r="25" ht="12.75">
      <c r="A25" s="1" t="s">
        <v>7</v>
      </c>
    </row>
    <row r="26" ht="12.75">
      <c r="A26" s="1" t="s">
        <v>298</v>
      </c>
    </row>
    <row r="27" ht="12.75">
      <c r="A27" s="1" t="s">
        <v>299</v>
      </c>
    </row>
    <row r="28" ht="12.75">
      <c r="A28" s="2" t="s">
        <v>300</v>
      </c>
    </row>
    <row r="29" ht="12.75">
      <c r="A29" s="1" t="s">
        <v>301</v>
      </c>
    </row>
    <row r="32" spans="1:5" ht="12.75">
      <c r="A32" s="5" t="s">
        <v>41</v>
      </c>
      <c r="B32" s="3"/>
      <c r="C32" s="3"/>
      <c r="D32" s="3"/>
      <c r="E32" s="3"/>
    </row>
    <row r="33" spans="1:5" ht="12.75">
      <c r="A33" s="1" t="s">
        <v>9</v>
      </c>
      <c r="B33" s="37"/>
      <c r="C33" s="37"/>
      <c r="D33" s="37"/>
      <c r="E33" s="37"/>
    </row>
    <row r="34" spans="1:5" ht="12.75">
      <c r="A34" s="2" t="s">
        <v>49</v>
      </c>
      <c r="B34" s="2"/>
      <c r="C34" s="19"/>
      <c r="D34" s="19"/>
      <c r="E34" s="19"/>
    </row>
    <row r="35" spans="1:5" ht="12.75">
      <c r="A35" s="1" t="s">
        <v>10</v>
      </c>
      <c r="B35" s="37"/>
      <c r="C35" s="37"/>
      <c r="D35" s="37"/>
      <c r="E35" s="37"/>
    </row>
    <row r="37" spans="1:5" ht="12.75">
      <c r="A37" s="5" t="s">
        <v>31</v>
      </c>
      <c r="B37" s="3"/>
      <c r="C37" s="3"/>
      <c r="D37" s="3"/>
      <c r="E37" s="3"/>
    </row>
    <row r="38" spans="1:5" ht="12.75">
      <c r="A38" t="s">
        <v>35</v>
      </c>
      <c r="B38" s="37"/>
      <c r="C38" s="37"/>
      <c r="D38" s="37"/>
      <c r="E38" s="37"/>
    </row>
    <row r="39" spans="1:5" ht="12.75">
      <c r="A39" s="1" t="s">
        <v>48</v>
      </c>
      <c r="B39" s="35"/>
      <c r="C39" s="35"/>
      <c r="D39" s="35"/>
      <c r="E39" s="35"/>
    </row>
    <row r="40" spans="1:3" ht="12.75">
      <c r="A40" t="s">
        <v>36</v>
      </c>
      <c r="B40" s="36"/>
      <c r="C40" s="37"/>
    </row>
    <row r="41" spans="1:3" ht="12.75">
      <c r="A41" t="s">
        <v>37</v>
      </c>
      <c r="B41" s="38"/>
      <c r="C41" s="39"/>
    </row>
    <row r="42" spans="1:5" ht="12.75">
      <c r="A42" t="s">
        <v>50</v>
      </c>
      <c r="B42" s="35"/>
      <c r="C42" s="35"/>
      <c r="D42" s="35"/>
      <c r="E42" s="35"/>
    </row>
  </sheetData>
  <mergeCells count="7">
    <mergeCell ref="B42:E42"/>
    <mergeCell ref="B40:C40"/>
    <mergeCell ref="B41:C41"/>
    <mergeCell ref="B33:E33"/>
    <mergeCell ref="B35:E35"/>
    <mergeCell ref="B38:E38"/>
    <mergeCell ref="B39:E39"/>
  </mergeCells>
  <printOptions/>
  <pageMargins left="0.7874015748031497" right="0.3937007874015748" top="0.7874015748031497" bottom="0.7874015748031497" header="0" footer="0"/>
  <pageSetup fitToHeight="1" fitToWidth="1" horizontalDpi="300" verticalDpi="300" orientation="portrait"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64"/>
  <sheetViews>
    <sheetView workbookViewId="0" topLeftCell="A1">
      <selection activeCell="A1" sqref="A1"/>
    </sheetView>
  </sheetViews>
  <sheetFormatPr defaultColWidth="12" defaultRowHeight="12.75"/>
  <cols>
    <col min="1" max="1" width="60.83203125" style="0" customWidth="1"/>
    <col min="2" max="2" width="12.83203125" style="0" customWidth="1"/>
  </cols>
  <sheetData>
    <row r="1" spans="1:2" ht="12.75">
      <c r="A1" s="5" t="str">
        <f>CIFRAS!A1</f>
        <v>NOMBRE DE LA EMPRESA</v>
      </c>
      <c r="B1" s="3"/>
    </row>
    <row r="3" spans="1:2" ht="12.75">
      <c r="A3" s="5" t="s">
        <v>208</v>
      </c>
      <c r="B3" s="3"/>
    </row>
    <row r="5" ht="12.75">
      <c r="A5" s="7" t="s">
        <v>209</v>
      </c>
    </row>
    <row r="6" ht="12.75">
      <c r="A6" s="2" t="s">
        <v>210</v>
      </c>
    </row>
    <row r="7" ht="12.75">
      <c r="A7" s="1" t="s">
        <v>211</v>
      </c>
    </row>
    <row r="8" ht="12.75">
      <c r="A8" s="2" t="s">
        <v>212</v>
      </c>
    </row>
    <row r="9" ht="12.75">
      <c r="A9" s="1" t="s">
        <v>214</v>
      </c>
    </row>
    <row r="10" ht="12.75">
      <c r="A10" s="2" t="s">
        <v>213</v>
      </c>
    </row>
    <row r="11" ht="12.75">
      <c r="A11" s="1" t="s">
        <v>215</v>
      </c>
    </row>
    <row r="12" ht="12.75">
      <c r="A12" s="2" t="s">
        <v>216</v>
      </c>
    </row>
    <row r="13" spans="1:2" ht="12.75">
      <c r="A13" s="21" t="s">
        <v>217</v>
      </c>
      <c r="B13" s="7">
        <f>B6-B7+B8-B9+B10-B11+B12</f>
        <v>0</v>
      </c>
    </row>
    <row r="14" ht="12.75">
      <c r="A14" s="11" t="s">
        <v>218</v>
      </c>
    </row>
    <row r="15" ht="12.75">
      <c r="A15" s="1" t="s">
        <v>361</v>
      </c>
    </row>
    <row r="16" ht="12.75">
      <c r="A16" s="1" t="s">
        <v>360</v>
      </c>
    </row>
    <row r="17" ht="12.75">
      <c r="A17" s="1" t="s">
        <v>362</v>
      </c>
    </row>
    <row r="18" ht="12.75">
      <c r="A18" s="2" t="s">
        <v>219</v>
      </c>
    </row>
    <row r="19" ht="12.75">
      <c r="A19" s="2" t="s">
        <v>220</v>
      </c>
    </row>
    <row r="20" ht="12.75">
      <c r="A20" s="1" t="s">
        <v>221</v>
      </c>
    </row>
    <row r="21" ht="12.75">
      <c r="A21" s="2" t="s">
        <v>222</v>
      </c>
    </row>
    <row r="22" ht="12.75">
      <c r="A22" s="2" t="s">
        <v>223</v>
      </c>
    </row>
    <row r="23" ht="12.75">
      <c r="A23" s="1" t="s">
        <v>363</v>
      </c>
    </row>
    <row r="24" ht="12.75">
      <c r="A24" s="1" t="s">
        <v>224</v>
      </c>
    </row>
    <row r="25" ht="12.75">
      <c r="A25" s="2" t="s">
        <v>225</v>
      </c>
    </row>
    <row r="26" ht="12.75">
      <c r="A26" s="1" t="s">
        <v>226</v>
      </c>
    </row>
    <row r="27" ht="12.75">
      <c r="A27" s="2" t="s">
        <v>227</v>
      </c>
    </row>
    <row r="28" ht="12.75">
      <c r="A28" s="2" t="s">
        <v>228</v>
      </c>
    </row>
    <row r="29" spans="1:2" ht="12.75">
      <c r="A29" s="21" t="s">
        <v>253</v>
      </c>
      <c r="B29" s="7">
        <f>SUM(B15:B28)</f>
        <v>0</v>
      </c>
    </row>
    <row r="30" spans="1:2" ht="12.75">
      <c r="A30" s="11" t="str">
        <f>IF(B30&lt;0,"Deducciones que exceden a los ingresos","Base gravable")</f>
        <v>Base gravable</v>
      </c>
      <c r="B30" s="7">
        <f>B13-B29</f>
        <v>0</v>
      </c>
    </row>
    <row r="31" spans="1:2" ht="12.75">
      <c r="A31" s="11" t="s">
        <v>229</v>
      </c>
      <c r="B31" s="7">
        <f>IF(B30&lt;0,0,ROUND(B30*0.17-0.007,0))</f>
        <v>0</v>
      </c>
    </row>
    <row r="32" ht="12.75">
      <c r="A32" s="2" t="s">
        <v>230</v>
      </c>
    </row>
    <row r="33" ht="12.75">
      <c r="A33" s="2" t="s">
        <v>231</v>
      </c>
    </row>
    <row r="34" ht="12.75">
      <c r="A34" s="1" t="s">
        <v>285</v>
      </c>
    </row>
    <row r="35" ht="12.75">
      <c r="A35" s="2" t="s">
        <v>232</v>
      </c>
    </row>
    <row r="36" ht="12.75">
      <c r="A36" s="2" t="s">
        <v>233</v>
      </c>
    </row>
    <row r="37" ht="12.75">
      <c r="A37" s="2" t="s">
        <v>234</v>
      </c>
    </row>
    <row r="38" ht="12.75">
      <c r="A38" s="1" t="s">
        <v>364</v>
      </c>
    </row>
    <row r="39" spans="1:2" ht="12.75">
      <c r="A39" s="11" t="s">
        <v>235</v>
      </c>
      <c r="B39" s="7">
        <f>IF(B31&lt;SUM(B32:B38),0,B31-SUM(B32:B38))</f>
        <v>0</v>
      </c>
    </row>
    <row r="40" ht="12.75">
      <c r="A40" s="1" t="s">
        <v>365</v>
      </c>
    </row>
    <row r="41" ht="12.75">
      <c r="A41" s="2" t="s">
        <v>236</v>
      </c>
    </row>
    <row r="42" ht="12.75">
      <c r="A42" s="2" t="s">
        <v>237</v>
      </c>
    </row>
    <row r="43" spans="1:2" ht="12.75">
      <c r="A43" s="21" t="s">
        <v>238</v>
      </c>
      <c r="B43" s="7">
        <f>IF(B39&lt;SUM(B40:B42),0,B39-SUM(B40:B42))</f>
        <v>0</v>
      </c>
    </row>
    <row r="44" ht="12.75">
      <c r="A44" s="2" t="s">
        <v>239</v>
      </c>
    </row>
    <row r="45" ht="12.75">
      <c r="A45" s="1" t="s">
        <v>366</v>
      </c>
    </row>
    <row r="46" ht="12.75">
      <c r="A46" s="1" t="s">
        <v>368</v>
      </c>
    </row>
    <row r="47" spans="1:2" ht="12.75">
      <c r="A47" s="2" t="s">
        <v>195</v>
      </c>
      <c r="B47" s="7">
        <f>IF(B43&lt;(B44+B45-B46),0,B43-(B44+B45-B46))</f>
        <v>0</v>
      </c>
    </row>
    <row r="48" ht="12.75">
      <c r="A48" s="2" t="s">
        <v>367</v>
      </c>
    </row>
    <row r="49" ht="12.75">
      <c r="A49" s="2" t="s">
        <v>240</v>
      </c>
    </row>
    <row r="50" ht="12.75">
      <c r="A50" s="1" t="s">
        <v>241</v>
      </c>
    </row>
    <row r="51" spans="1:2" ht="12.75">
      <c r="A51" s="2" t="s">
        <v>33</v>
      </c>
      <c r="B51">
        <f>IF(B47&gt;0,IF(B47+B49&lt;B48+B50,0,B47-B48+B49-B50),0)</f>
        <v>0</v>
      </c>
    </row>
    <row r="52" spans="1:2" ht="12.75">
      <c r="A52" s="1" t="s">
        <v>242</v>
      </c>
      <c r="B52">
        <f>IF(B51=0,B44+B45-B46+B48-B49+B50-B43,0)</f>
        <v>0</v>
      </c>
    </row>
    <row r="54" ht="12.75">
      <c r="A54" t="s">
        <v>243</v>
      </c>
    </row>
    <row r="55" spans="1:4" ht="12.75">
      <c r="A55" s="36" t="s">
        <v>244</v>
      </c>
      <c r="B55" s="37"/>
      <c r="C55" s="37"/>
      <c r="D55" s="19"/>
    </row>
    <row r="56" spans="1:4" ht="12.75">
      <c r="A56" s="36" t="s">
        <v>245</v>
      </c>
      <c r="B56" s="37"/>
      <c r="C56" s="37"/>
      <c r="D56" s="19"/>
    </row>
    <row r="57" spans="1:4" ht="12.75">
      <c r="A57" s="36" t="s">
        <v>246</v>
      </c>
      <c r="B57" s="37"/>
      <c r="C57" s="37"/>
      <c r="D57" s="19"/>
    </row>
    <row r="58" spans="1:4" ht="12.75">
      <c r="A58" s="36" t="s">
        <v>247</v>
      </c>
      <c r="B58" s="37"/>
      <c r="C58" s="37"/>
      <c r="D58" s="19"/>
    </row>
    <row r="59" spans="1:4" ht="12.75">
      <c r="A59" s="40" t="s">
        <v>248</v>
      </c>
      <c r="B59" s="37"/>
      <c r="C59" s="37"/>
      <c r="D59" s="19"/>
    </row>
    <row r="60" spans="1:4" ht="12.75">
      <c r="A60" s="40" t="s">
        <v>249</v>
      </c>
      <c r="B60" s="37"/>
      <c r="C60" s="37"/>
      <c r="D60" s="19"/>
    </row>
    <row r="61" spans="1:4" ht="12.75">
      <c r="A61" s="40" t="s">
        <v>128</v>
      </c>
      <c r="B61" s="37"/>
      <c r="C61" s="37"/>
      <c r="D61" s="19"/>
    </row>
    <row r="62" spans="1:4" ht="12.75">
      <c r="A62" s="40" t="s">
        <v>250</v>
      </c>
      <c r="B62" s="37"/>
      <c r="C62" s="37"/>
      <c r="D62" s="19"/>
    </row>
    <row r="63" spans="1:4" ht="12.75">
      <c r="A63" s="40" t="s">
        <v>251</v>
      </c>
      <c r="B63" s="37"/>
      <c r="C63" s="37"/>
      <c r="D63" s="19"/>
    </row>
    <row r="64" spans="1:4" ht="12.75">
      <c r="A64" s="40" t="s">
        <v>252</v>
      </c>
      <c r="B64" s="37"/>
      <c r="C64" s="37"/>
      <c r="D64" s="19"/>
    </row>
  </sheetData>
  <mergeCells count="10">
    <mergeCell ref="A63:C63"/>
    <mergeCell ref="A64:C64"/>
    <mergeCell ref="A59:C59"/>
    <mergeCell ref="A60:C60"/>
    <mergeCell ref="A61:C61"/>
    <mergeCell ref="A62:C62"/>
    <mergeCell ref="A55:C55"/>
    <mergeCell ref="A56:C56"/>
    <mergeCell ref="A57:C57"/>
    <mergeCell ref="A58:C58"/>
  </mergeCells>
  <conditionalFormatting sqref="B51:B52">
    <cfRule type="cellIs" priority="1" dxfId="0" operator="greaterThan" stopIfTrue="1">
      <formula>0</formula>
    </cfRule>
  </conditionalFormatting>
  <conditionalFormatting sqref="A52">
    <cfRule type="expression" priority="2" dxfId="0" stopIfTrue="1">
      <formula>$B$52&gt;0</formula>
    </cfRule>
  </conditionalFormatting>
  <conditionalFormatting sqref="A51">
    <cfRule type="expression" priority="3" dxfId="0" stopIfTrue="1">
      <formula>$B$51&gt;0</formula>
    </cfRule>
  </conditionalFormatting>
  <printOptions/>
  <pageMargins left="0.7874015748031497" right="0.3937007874015748" top="0.5905511811023623" bottom="0.3937007874015748" header="0" footer="0"/>
  <pageSetup fitToHeight="1" fitToWidth="1" horizontalDpi="300" verticalDpi="300" orientation="portrait" scale="95"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2" defaultRowHeight="12.75"/>
  <cols>
    <col min="1" max="1" width="49.83203125" style="0" customWidth="1"/>
  </cols>
  <sheetData>
    <row r="1" spans="1:3" ht="15" customHeight="1">
      <c r="A1" s="5" t="str">
        <f>CIFRAS!A1</f>
        <v>NOMBRE DE LA EMPRESA</v>
      </c>
      <c r="B1" s="3"/>
      <c r="C1" s="3"/>
    </row>
    <row r="2" spans="1:3" ht="15" customHeight="1">
      <c r="A2" s="5" t="s">
        <v>369</v>
      </c>
      <c r="B2" s="3"/>
      <c r="C2" s="3"/>
    </row>
    <row r="3" spans="1:3" ht="15" customHeight="1">
      <c r="A3" s="5"/>
      <c r="B3" s="3"/>
      <c r="C3" s="3"/>
    </row>
    <row r="4" spans="1:3" ht="15" customHeight="1">
      <c r="A4" s="5"/>
      <c r="B4" s="3"/>
      <c r="C4" s="3"/>
    </row>
    <row r="5" ht="15" customHeight="1"/>
    <row r="6" spans="1:3" ht="15" customHeight="1">
      <c r="A6" t="s">
        <v>21</v>
      </c>
      <c r="B6" s="22">
        <f>ISR_IA!B7</f>
        <v>0</v>
      </c>
      <c r="C6" s="22"/>
    </row>
    <row r="7" spans="1:3" ht="15" customHeight="1">
      <c r="A7" s="1" t="s">
        <v>26</v>
      </c>
      <c r="B7" s="22">
        <f>CONCIL!B12</f>
        <v>0</v>
      </c>
      <c r="C7" s="22"/>
    </row>
    <row r="8" spans="1:3" ht="15" customHeight="1">
      <c r="A8" s="1" t="s">
        <v>286</v>
      </c>
      <c r="B8" s="23">
        <v>0</v>
      </c>
      <c r="C8" s="22"/>
    </row>
    <row r="9" spans="1:3" ht="15" customHeight="1">
      <c r="A9" s="1" t="s">
        <v>287</v>
      </c>
      <c r="B9" s="24">
        <v>0</v>
      </c>
      <c r="C9" s="22"/>
    </row>
    <row r="10" spans="1:3" ht="15" customHeight="1">
      <c r="A10" s="1" t="s">
        <v>288</v>
      </c>
      <c r="B10" s="22"/>
      <c r="C10" s="22">
        <f>B6-B7-B8+B9</f>
        <v>0</v>
      </c>
    </row>
    <row r="11" spans="2:3" ht="15" customHeight="1">
      <c r="B11" s="22"/>
      <c r="C11" s="22"/>
    </row>
    <row r="12" spans="1:3" ht="15" customHeight="1">
      <c r="A12" t="s">
        <v>289</v>
      </c>
      <c r="B12" s="22">
        <f>ISR_IA!B8</f>
        <v>0</v>
      </c>
      <c r="C12" s="22"/>
    </row>
    <row r="13" spans="1:3" ht="15" customHeight="1">
      <c r="A13" t="s">
        <v>290</v>
      </c>
      <c r="B13" s="22">
        <f>CONCIL!D14</f>
        <v>0</v>
      </c>
      <c r="C13" s="22"/>
    </row>
    <row r="14" spans="1:3" ht="15" customHeight="1">
      <c r="A14" s="1" t="s">
        <v>291</v>
      </c>
      <c r="B14" s="22">
        <f>CONCIL!D15</f>
        <v>0</v>
      </c>
      <c r="C14" s="22"/>
    </row>
    <row r="15" spans="1:3" ht="15" customHeight="1">
      <c r="A15" s="1" t="s">
        <v>292</v>
      </c>
      <c r="B15" s="22">
        <f>CONCIL!D8</f>
        <v>0</v>
      </c>
      <c r="C15" s="22"/>
    </row>
    <row r="16" spans="1:3" ht="15" customHeight="1">
      <c r="A16" t="s">
        <v>293</v>
      </c>
      <c r="B16" s="22">
        <f>CONCIL!B21</f>
        <v>0</v>
      </c>
      <c r="C16" s="22"/>
    </row>
    <row r="17" spans="1:3" ht="15" customHeight="1">
      <c r="A17" s="1" t="s">
        <v>294</v>
      </c>
      <c r="B17" s="22"/>
      <c r="C17" s="24">
        <f>B12-B13-B14-B15+B16</f>
        <v>0</v>
      </c>
    </row>
    <row r="18" spans="2:3" ht="15" customHeight="1">
      <c r="B18" s="22"/>
      <c r="C18" s="22"/>
    </row>
    <row r="19" spans="1:3" ht="15" customHeight="1">
      <c r="A19" s="1" t="s">
        <v>295</v>
      </c>
      <c r="B19" s="22"/>
      <c r="C19" s="24">
        <f>IF(C10&gt;C17,C10-C17,0)</f>
        <v>0</v>
      </c>
    </row>
    <row r="20" spans="1:3" ht="15" customHeight="1" thickBot="1">
      <c r="A20" t="s">
        <v>296</v>
      </c>
      <c r="B20" s="22"/>
      <c r="C20" s="25">
        <f>ROUND(C19*0.1,0)</f>
        <v>0</v>
      </c>
    </row>
    <row r="21" ht="13.5" thickTop="1"/>
  </sheetData>
  <printOptions/>
  <pageMargins left="0.75" right="0.75" top="1" bottom="1" header="0" footer="0"/>
  <pageSetup horizontalDpi="300" verticalDpi="300" orientation="portrait" scale="107" r:id="rId1"/>
</worksheet>
</file>

<file path=xl/worksheets/sheet12.xml><?xml version="1.0" encoding="utf-8"?>
<worksheet xmlns="http://schemas.openxmlformats.org/spreadsheetml/2006/main" xmlns:r="http://schemas.openxmlformats.org/officeDocument/2006/relationships">
  <sheetPr transitionEvaluation="1"/>
  <dimension ref="A1:C14"/>
  <sheetViews>
    <sheetView workbookViewId="0" topLeftCell="A1">
      <selection activeCell="A1" sqref="A1"/>
    </sheetView>
  </sheetViews>
  <sheetFormatPr defaultColWidth="12" defaultRowHeight="12.75"/>
  <cols>
    <col min="1" max="1" width="63.83203125" style="0" customWidth="1"/>
    <col min="2" max="3" width="12.83203125" style="0" customWidth="1"/>
    <col min="4" max="16384" width="9.33203125" style="0" customWidth="1"/>
  </cols>
  <sheetData>
    <row r="1" spans="1:3" ht="15" customHeight="1">
      <c r="A1" s="5" t="str">
        <f>CIFRAS!A1</f>
        <v>NOMBRE DE LA EMPRESA</v>
      </c>
      <c r="B1" s="3"/>
      <c r="C1" s="3"/>
    </row>
    <row r="2" spans="1:3" ht="15" customHeight="1">
      <c r="A2" s="5" t="s">
        <v>371</v>
      </c>
      <c r="B2" s="3"/>
      <c r="C2" s="3"/>
    </row>
    <row r="3" spans="1:3" ht="15" customHeight="1">
      <c r="A3" s="5" t="s">
        <v>22</v>
      </c>
      <c r="B3" s="3"/>
      <c r="C3" s="3"/>
    </row>
    <row r="4" ht="15" customHeight="1"/>
    <row r="5" spans="1:2" ht="15" customHeight="1">
      <c r="A5" s="1" t="s">
        <v>23</v>
      </c>
      <c r="B5">
        <f>ISR_IA!B9</f>
        <v>0</v>
      </c>
    </row>
    <row r="6" spans="1:2" ht="15" customHeight="1">
      <c r="A6" s="1" t="s">
        <v>197</v>
      </c>
      <c r="B6">
        <v>0</v>
      </c>
    </row>
    <row r="7" spans="1:2" ht="15" customHeight="1">
      <c r="A7" s="1" t="s">
        <v>27</v>
      </c>
      <c r="B7" s="14">
        <f>CONCIL!D15</f>
        <v>0</v>
      </c>
    </row>
    <row r="8" spans="1:3" ht="15" customHeight="1">
      <c r="A8" s="1" t="s">
        <v>24</v>
      </c>
      <c r="C8">
        <f>B5+B6+B7</f>
        <v>0</v>
      </c>
    </row>
    <row r="9" ht="15" customHeight="1">
      <c r="A9" s="1"/>
    </row>
    <row r="10" spans="1:2" ht="15" customHeight="1">
      <c r="A10" t="s">
        <v>21</v>
      </c>
      <c r="B10">
        <f>ISR_IA!B7</f>
        <v>0</v>
      </c>
    </row>
    <row r="11" spans="1:2" ht="15" customHeight="1">
      <c r="A11" s="1" t="s">
        <v>26</v>
      </c>
      <c r="B11" s="16">
        <f>CONCIL!B12</f>
        <v>0</v>
      </c>
    </row>
    <row r="12" spans="1:3" ht="15" customHeight="1">
      <c r="A12" s="1" t="s">
        <v>25</v>
      </c>
      <c r="C12" s="14">
        <f>B10-B11</f>
        <v>0</v>
      </c>
    </row>
    <row r="13" ht="15" customHeight="1">
      <c r="A13" s="1"/>
    </row>
    <row r="14" spans="1:3" ht="15" customHeight="1">
      <c r="A14" s="7" t="s">
        <v>22</v>
      </c>
      <c r="B14" s="7"/>
      <c r="C14" s="15">
        <f>IF(C8&gt;0,INT(C8/C12*10000)/10000,0)</f>
        <v>0</v>
      </c>
    </row>
  </sheetData>
  <printOptions/>
  <pageMargins left="0.7874015748031497" right="0.3937007874015748" top="0.7874015748031497" bottom="0.7874015748031497" header="0" footer="0"/>
  <pageSetup horizontalDpi="300" verticalDpi="300" orientation="portrait" scale="107"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A1:S24"/>
  <sheetViews>
    <sheetView workbookViewId="0" topLeftCell="A1">
      <selection activeCell="A1" sqref="A1"/>
    </sheetView>
  </sheetViews>
  <sheetFormatPr defaultColWidth="12" defaultRowHeight="12.75"/>
  <cols>
    <col min="1" max="1" width="71.66015625" style="0" customWidth="1"/>
    <col min="2" max="2" width="19.83203125" style="0" customWidth="1"/>
    <col min="3" max="3" width="12.83203125" style="0" customWidth="1"/>
  </cols>
  <sheetData>
    <row r="1" spans="1:3" ht="15" customHeight="1">
      <c r="A1" s="5" t="str">
        <f>CIFRAS!A1</f>
        <v>NOMBRE DE LA EMPRESA</v>
      </c>
      <c r="B1" s="3"/>
      <c r="C1" s="3"/>
    </row>
    <row r="2" ht="15" customHeight="1"/>
    <row r="3" ht="15" customHeight="1"/>
    <row r="4" ht="15" customHeight="1"/>
    <row r="5" spans="1:19" ht="15" customHeight="1">
      <c r="A5" s="11" t="s">
        <v>84</v>
      </c>
      <c r="S5" t="s">
        <v>66</v>
      </c>
    </row>
    <row r="6" spans="1:19" ht="15" customHeight="1">
      <c r="A6" s="11" t="s">
        <v>85</v>
      </c>
      <c r="S6" t="s">
        <v>198</v>
      </c>
    </row>
    <row r="7" spans="1:2" ht="15" customHeight="1">
      <c r="A7" s="2" t="s">
        <v>86</v>
      </c>
      <c r="B7" t="s">
        <v>66</v>
      </c>
    </row>
    <row r="8" spans="1:19" ht="15" customHeight="1">
      <c r="A8" s="11" t="s">
        <v>87</v>
      </c>
      <c r="S8" t="s">
        <v>199</v>
      </c>
    </row>
    <row r="9" spans="1:19" ht="15" customHeight="1">
      <c r="A9" t="s">
        <v>88</v>
      </c>
      <c r="B9">
        <v>0</v>
      </c>
      <c r="S9" t="s">
        <v>200</v>
      </c>
    </row>
    <row r="10" spans="1:19" ht="15" customHeight="1">
      <c r="A10" s="1" t="s">
        <v>374</v>
      </c>
      <c r="S10" t="s">
        <v>201</v>
      </c>
    </row>
    <row r="11" spans="1:19" ht="15" customHeight="1">
      <c r="A11" s="11" t="s">
        <v>89</v>
      </c>
      <c r="S11" t="s">
        <v>202</v>
      </c>
    </row>
    <row r="12" spans="1:19" ht="15" customHeight="1">
      <c r="A12" t="s">
        <v>90</v>
      </c>
      <c r="S12" t="s">
        <v>207</v>
      </c>
    </row>
    <row r="13" ht="15" customHeight="1">
      <c r="A13" s="2" t="s">
        <v>91</v>
      </c>
    </row>
    <row r="14" spans="1:19" ht="15" customHeight="1">
      <c r="A14" t="s">
        <v>92</v>
      </c>
      <c r="S14" t="s">
        <v>203</v>
      </c>
    </row>
    <row r="15" spans="1:19" ht="15" customHeight="1">
      <c r="A15" s="2" t="s">
        <v>93</v>
      </c>
      <c r="S15" t="s">
        <v>204</v>
      </c>
    </row>
    <row r="16" ht="15" customHeight="1">
      <c r="A16" t="s">
        <v>94</v>
      </c>
    </row>
    <row r="17" spans="1:19" ht="15" customHeight="1">
      <c r="A17" s="2" t="s">
        <v>95</v>
      </c>
      <c r="B17">
        <f>B13-B14-B15-B16</f>
        <v>0</v>
      </c>
      <c r="S17" t="s">
        <v>205</v>
      </c>
    </row>
    <row r="18" spans="1:19" ht="15" customHeight="1">
      <c r="A18" t="s">
        <v>96</v>
      </c>
      <c r="B18" s="20">
        <v>0.25</v>
      </c>
      <c r="S18" t="s">
        <v>206</v>
      </c>
    </row>
    <row r="19" spans="1:2" ht="15" customHeight="1">
      <c r="A19" s="2" t="s">
        <v>97</v>
      </c>
      <c r="B19">
        <f>ROUND(B17*B18,0)</f>
        <v>0</v>
      </c>
    </row>
    <row r="20" ht="15" customHeight="1">
      <c r="A20" s="7" t="s">
        <v>98</v>
      </c>
    </row>
    <row r="21" spans="1:2" ht="15" customHeight="1">
      <c r="A21" t="s">
        <v>99</v>
      </c>
      <c r="B21" t="s">
        <v>203</v>
      </c>
    </row>
    <row r="22" spans="1:2" ht="15" customHeight="1">
      <c r="A22" t="s">
        <v>100</v>
      </c>
      <c r="B22" t="s">
        <v>205</v>
      </c>
    </row>
    <row r="23" ht="15" customHeight="1">
      <c r="A23" t="s">
        <v>101</v>
      </c>
    </row>
    <row r="24" spans="1:2" ht="15" customHeight="1">
      <c r="A24" t="s">
        <v>102</v>
      </c>
      <c r="B24" t="s">
        <v>202</v>
      </c>
    </row>
  </sheetData>
  <dataValidations count="5">
    <dataValidation type="list" showInputMessage="1" showErrorMessage="1" sqref="B7">
      <formula1>$S$5:$S$6</formula1>
    </dataValidation>
    <dataValidation type="list" allowBlank="1" showInputMessage="1" showErrorMessage="1" sqref="B12">
      <formula1>$S$8:$S$11</formula1>
    </dataValidation>
    <dataValidation type="list" showInputMessage="1" showErrorMessage="1" sqref="B21">
      <formula1>$S$14:$S$15</formula1>
    </dataValidation>
    <dataValidation type="list" showInputMessage="1" showErrorMessage="1" sqref="B22">
      <formula1>$S$17:$S$18</formula1>
    </dataValidation>
    <dataValidation type="list" showInputMessage="1" showErrorMessage="1" sqref="B24">
      <formula1>$S$8:$S$12</formula1>
    </dataValidation>
  </dataValidations>
  <printOptions/>
  <pageMargins left="0.7874015748031497" right="0.3937007874015748" top="0.984251968503937" bottom="0.984251968503937" header="0" footer="0"/>
  <pageSetup horizontalDpi="300" verticalDpi="300" orientation="portrait" scale="107" r:id="rId1"/>
</worksheet>
</file>

<file path=xl/worksheets/sheet2.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11.83203125" defaultRowHeight="12.75"/>
  <cols>
    <col min="1" max="1" width="43.16015625" style="0" customWidth="1"/>
    <col min="2" max="5" width="12.83203125" style="0" customWidth="1"/>
  </cols>
  <sheetData>
    <row r="1" spans="1:4" ht="12.75">
      <c r="A1" s="5" t="str">
        <f>CIFRAS!A1</f>
        <v>NOMBRE DE LA EMPRESA</v>
      </c>
      <c r="B1" s="3"/>
      <c r="C1" s="3"/>
      <c r="D1" s="3"/>
    </row>
    <row r="5" spans="1:4" ht="12.75">
      <c r="A5" s="5" t="s">
        <v>42</v>
      </c>
      <c r="B5" s="5"/>
      <c r="C5" s="5"/>
      <c r="D5" s="5"/>
    </row>
    <row r="6" spans="1:4" ht="12.75">
      <c r="A6" s="5"/>
      <c r="B6" s="5"/>
      <c r="C6" s="5"/>
      <c r="D6" s="5"/>
    </row>
    <row r="7" spans="1:4" ht="89.25">
      <c r="A7" s="8" t="s">
        <v>14</v>
      </c>
      <c r="B7" s="9" t="s">
        <v>15</v>
      </c>
      <c r="C7" s="17" t="s">
        <v>30</v>
      </c>
      <c r="D7" s="9" t="s">
        <v>16</v>
      </c>
    </row>
    <row r="8" ht="12.75">
      <c r="A8" s="2" t="s">
        <v>52</v>
      </c>
    </row>
    <row r="9" ht="12.75">
      <c r="A9" s="2" t="s">
        <v>53</v>
      </c>
    </row>
    <row r="10" ht="12.75">
      <c r="A10" s="2" t="s">
        <v>54</v>
      </c>
    </row>
    <row r="11" ht="12.75">
      <c r="A11" s="2" t="s">
        <v>270</v>
      </c>
    </row>
    <row r="12" ht="12.75">
      <c r="A12" s="2" t="s">
        <v>55</v>
      </c>
    </row>
    <row r="13" ht="12.75">
      <c r="A13" s="2" t="s">
        <v>56</v>
      </c>
    </row>
    <row r="14" ht="12.75">
      <c r="A14" s="2" t="s">
        <v>57</v>
      </c>
    </row>
    <row r="15" ht="12.75">
      <c r="A15" s="1" t="s">
        <v>271</v>
      </c>
    </row>
    <row r="16" ht="12.75">
      <c r="A16" s="2" t="s">
        <v>58</v>
      </c>
    </row>
    <row r="17" ht="12.75">
      <c r="A17" s="1" t="s">
        <v>272</v>
      </c>
    </row>
    <row r="18" ht="12.75">
      <c r="A18" s="2" t="s">
        <v>59</v>
      </c>
    </row>
    <row r="19" spans="1:4" ht="12.75">
      <c r="A19" s="2" t="s">
        <v>60</v>
      </c>
      <c r="B19">
        <f>SUM(B8:B18)</f>
        <v>0</v>
      </c>
      <c r="C19">
        <f>SUM(C8:C18)</f>
        <v>0</v>
      </c>
      <c r="D19">
        <f>SUM(D8:D18)</f>
        <v>0</v>
      </c>
    </row>
    <row r="22" spans="1:4" ht="12.75">
      <c r="A22" s="5" t="s">
        <v>302</v>
      </c>
      <c r="B22" s="5"/>
      <c r="C22" s="5"/>
      <c r="D22" s="5"/>
    </row>
    <row r="23" spans="1:4" ht="12.75">
      <c r="A23" s="5"/>
      <c r="B23" s="5"/>
      <c r="C23" s="5"/>
      <c r="D23" s="5"/>
    </row>
    <row r="24" spans="1:6" ht="12.75">
      <c r="A24" s="29" t="s">
        <v>303</v>
      </c>
      <c r="B24" s="19"/>
      <c r="C24" s="19"/>
      <c r="D24" s="19"/>
      <c r="E24" s="19"/>
      <c r="F24" s="28"/>
    </row>
    <row r="25" spans="1:6" ht="12.75">
      <c r="A25" s="30" t="s">
        <v>304</v>
      </c>
      <c r="B25" s="19"/>
      <c r="C25" s="19"/>
      <c r="D25" s="19"/>
      <c r="E25" s="19"/>
      <c r="F25" s="28"/>
    </row>
  </sheetData>
  <printOptions/>
  <pageMargins left="0.75" right="0.75" top="1" bottom="1"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54"/>
  <sheetViews>
    <sheetView workbookViewId="0" topLeftCell="A1">
      <selection activeCell="A1" sqref="A1"/>
    </sheetView>
  </sheetViews>
  <sheetFormatPr defaultColWidth="11.83203125" defaultRowHeight="12.75"/>
  <cols>
    <col min="1" max="1" width="46.16015625" style="0" customWidth="1"/>
    <col min="2" max="6" width="12.83203125" style="0" customWidth="1"/>
  </cols>
  <sheetData>
    <row r="1" spans="1:6" ht="12.75">
      <c r="A1" s="5" t="str">
        <f>CIFRAS!A1</f>
        <v>NOMBRE DE LA EMPRESA</v>
      </c>
      <c r="B1" s="3"/>
      <c r="C1" s="3"/>
      <c r="D1" s="3"/>
      <c r="E1" s="3"/>
      <c r="F1" s="3"/>
    </row>
    <row r="5" spans="1:6" ht="12.75">
      <c r="A5" s="5" t="s">
        <v>43</v>
      </c>
      <c r="B5" s="3"/>
      <c r="C5" s="3"/>
      <c r="D5" s="3"/>
      <c r="E5" s="3"/>
      <c r="F5" s="3"/>
    </row>
    <row r="7" spans="2:4" ht="25.5">
      <c r="B7" s="26" t="s">
        <v>305</v>
      </c>
      <c r="C7" s="26" t="s">
        <v>306</v>
      </c>
      <c r="D7" s="26" t="s">
        <v>60</v>
      </c>
    </row>
    <row r="8" spans="1:4" ht="12.75">
      <c r="A8" s="2" t="s">
        <v>61</v>
      </c>
      <c r="B8" s="27"/>
      <c r="C8" s="27"/>
      <c r="D8" s="10">
        <f>B8+C8</f>
        <v>0</v>
      </c>
    </row>
    <row r="9" spans="1:4" ht="12.75">
      <c r="A9" s="2" t="s">
        <v>62</v>
      </c>
      <c r="B9" s="27"/>
      <c r="C9" s="27"/>
      <c r="D9" s="10">
        <f>B9+C9</f>
        <v>0</v>
      </c>
    </row>
    <row r="10" spans="1:4" ht="12.75">
      <c r="A10" s="2" t="s">
        <v>63</v>
      </c>
      <c r="B10" s="27"/>
      <c r="C10" s="27"/>
      <c r="D10" s="10">
        <f>B10+C10</f>
        <v>0</v>
      </c>
    </row>
    <row r="11" spans="1:4" ht="12.75">
      <c r="A11" s="2" t="s">
        <v>64</v>
      </c>
      <c r="B11" s="27"/>
      <c r="C11" s="27"/>
      <c r="D11" s="10">
        <f>B11+C11</f>
        <v>0</v>
      </c>
    </row>
    <row r="12" spans="1:4" ht="12.75">
      <c r="A12" s="11" t="s">
        <v>65</v>
      </c>
      <c r="B12" s="13"/>
      <c r="C12" s="13"/>
      <c r="D12" s="13">
        <f>D8+D9-D10-D11</f>
        <v>0</v>
      </c>
    </row>
    <row r="13" spans="1:4" ht="12.75">
      <c r="A13" s="2" t="s">
        <v>66</v>
      </c>
      <c r="B13" s="10"/>
      <c r="C13" s="10"/>
      <c r="D13" s="27"/>
    </row>
    <row r="14" spans="1:4" ht="12.75">
      <c r="A14" s="2" t="s">
        <v>67</v>
      </c>
      <c r="B14" s="27"/>
      <c r="C14" s="27"/>
      <c r="D14" s="10">
        <f>B14+C14</f>
        <v>0</v>
      </c>
    </row>
    <row r="15" spans="1:4" ht="12.75">
      <c r="A15" s="2" t="s">
        <v>68</v>
      </c>
      <c r="B15" s="27"/>
      <c r="C15" s="27"/>
      <c r="D15" s="10">
        <f>B15+C15</f>
        <v>0</v>
      </c>
    </row>
    <row r="16" spans="1:4" ht="12.75">
      <c r="A16" s="2" t="s">
        <v>69</v>
      </c>
      <c r="B16" s="10"/>
      <c r="C16" s="10"/>
      <c r="D16" s="27"/>
    </row>
    <row r="17" spans="1:4" ht="12.75">
      <c r="A17" s="11" t="s">
        <v>70</v>
      </c>
      <c r="B17" s="13"/>
      <c r="C17" s="13"/>
      <c r="D17" s="13">
        <f>D13+D14+D15-D16</f>
        <v>0</v>
      </c>
    </row>
    <row r="18" spans="1:4" ht="12.75">
      <c r="A18" s="2" t="s">
        <v>71</v>
      </c>
      <c r="B18" s="27"/>
      <c r="C18" s="27"/>
      <c r="D18" s="10">
        <f>B18+C18</f>
        <v>0</v>
      </c>
    </row>
    <row r="19" spans="1:4" ht="12.75">
      <c r="A19" s="2" t="s">
        <v>72</v>
      </c>
      <c r="B19" s="27"/>
      <c r="C19" s="27"/>
      <c r="D19" s="10">
        <f>B19+C19</f>
        <v>0</v>
      </c>
    </row>
    <row r="20" spans="1:4" ht="12.75">
      <c r="A20" s="2" t="s">
        <v>73</v>
      </c>
      <c r="B20" s="27"/>
      <c r="C20" s="27"/>
      <c r="D20" s="10">
        <f>B20+C20</f>
        <v>0</v>
      </c>
    </row>
    <row r="21" spans="1:4" ht="12.75">
      <c r="A21" s="11" t="s">
        <v>74</v>
      </c>
      <c r="B21" s="13"/>
      <c r="C21" s="13"/>
      <c r="D21" s="13">
        <f>D17+D18+D19+D20</f>
        <v>0</v>
      </c>
    </row>
    <row r="22" spans="1:4" ht="12.75">
      <c r="A22" s="11" t="s">
        <v>75</v>
      </c>
      <c r="B22" s="13"/>
      <c r="C22" s="13"/>
      <c r="D22" s="13">
        <f>D12-D21</f>
        <v>0</v>
      </c>
    </row>
    <row r="23" spans="1:4" ht="12.75">
      <c r="A23" s="2" t="s">
        <v>76</v>
      </c>
      <c r="B23" s="27"/>
      <c r="C23" s="27"/>
      <c r="D23" s="10">
        <f>B23+C23</f>
        <v>0</v>
      </c>
    </row>
    <row r="24" spans="1:4" ht="12.75">
      <c r="A24" s="11" t="s">
        <v>77</v>
      </c>
      <c r="B24" s="13"/>
      <c r="C24" s="13"/>
      <c r="D24" s="13">
        <f>D22-D23</f>
        <v>0</v>
      </c>
    </row>
    <row r="25" spans="1:4" ht="12.75">
      <c r="A25" s="1" t="s">
        <v>307</v>
      </c>
      <c r="B25" s="27"/>
      <c r="C25" s="27"/>
      <c r="D25" s="10">
        <f aca="true" t="shared" si="0" ref="D25:D38">B25+C25</f>
        <v>0</v>
      </c>
    </row>
    <row r="26" spans="1:4" ht="12.75">
      <c r="A26" s="1" t="s">
        <v>308</v>
      </c>
      <c r="B26" s="27"/>
      <c r="C26" s="27"/>
      <c r="D26" s="10">
        <f t="shared" si="0"/>
        <v>0</v>
      </c>
    </row>
    <row r="27" spans="1:4" ht="12.75">
      <c r="A27" s="2" t="s">
        <v>309</v>
      </c>
      <c r="B27" s="27"/>
      <c r="C27" s="27"/>
      <c r="D27" s="10">
        <f t="shared" si="0"/>
        <v>0</v>
      </c>
    </row>
    <row r="28" spans="1:4" ht="12.75">
      <c r="A28" s="1" t="s">
        <v>310</v>
      </c>
      <c r="B28" s="27"/>
      <c r="C28" s="27"/>
      <c r="D28" s="10">
        <f t="shared" si="0"/>
        <v>0</v>
      </c>
    </row>
    <row r="29" spans="1:4" ht="12.75">
      <c r="A29" s="2" t="s">
        <v>311</v>
      </c>
      <c r="B29" s="27"/>
      <c r="C29" s="27"/>
      <c r="D29" s="10">
        <f t="shared" si="0"/>
        <v>0</v>
      </c>
    </row>
    <row r="30" spans="1:4" ht="12.75">
      <c r="A30" s="1" t="s">
        <v>312</v>
      </c>
      <c r="B30" s="27"/>
      <c r="C30" s="27"/>
      <c r="D30" s="10">
        <f t="shared" si="0"/>
        <v>0</v>
      </c>
    </row>
    <row r="31" spans="1:4" ht="12.75">
      <c r="A31" s="1" t="s">
        <v>313</v>
      </c>
      <c r="B31" s="27"/>
      <c r="C31" s="27"/>
      <c r="D31" s="10">
        <f t="shared" si="0"/>
        <v>0</v>
      </c>
    </row>
    <row r="32" spans="1:4" ht="12.75">
      <c r="A32" s="2" t="s">
        <v>314</v>
      </c>
      <c r="B32" s="27"/>
      <c r="C32" s="27"/>
      <c r="D32" s="10">
        <f t="shared" si="0"/>
        <v>0</v>
      </c>
    </row>
    <row r="33" spans="1:4" ht="12.75">
      <c r="A33" s="1" t="s">
        <v>315</v>
      </c>
      <c r="B33" s="27"/>
      <c r="C33" s="27"/>
      <c r="D33" s="10">
        <f t="shared" si="0"/>
        <v>0</v>
      </c>
    </row>
    <row r="34" spans="1:4" ht="12.75">
      <c r="A34" s="2" t="s">
        <v>316</v>
      </c>
      <c r="B34" s="27"/>
      <c r="C34" s="27"/>
      <c r="D34" s="10">
        <f t="shared" si="0"/>
        <v>0</v>
      </c>
    </row>
    <row r="35" spans="1:4" ht="12.75">
      <c r="A35" s="1" t="s">
        <v>317</v>
      </c>
      <c r="B35" s="27"/>
      <c r="C35" s="27"/>
      <c r="D35" s="10">
        <f t="shared" si="0"/>
        <v>0</v>
      </c>
    </row>
    <row r="36" spans="1:4" ht="12.75">
      <c r="A36" s="1" t="s">
        <v>318</v>
      </c>
      <c r="B36" s="27"/>
      <c r="C36" s="27"/>
      <c r="D36" s="10">
        <f t="shared" si="0"/>
        <v>0</v>
      </c>
    </row>
    <row r="37" spans="1:4" ht="12.75">
      <c r="A37" s="2" t="s">
        <v>319</v>
      </c>
      <c r="B37" s="27"/>
      <c r="C37" s="27"/>
      <c r="D37" s="10">
        <f t="shared" si="0"/>
        <v>0</v>
      </c>
    </row>
    <row r="38" spans="1:4" ht="12.75">
      <c r="A38" s="1" t="s">
        <v>320</v>
      </c>
      <c r="B38" s="27"/>
      <c r="C38" s="27"/>
      <c r="D38" s="10">
        <f t="shared" si="0"/>
        <v>0</v>
      </c>
    </row>
    <row r="39" spans="1:4" ht="12.75">
      <c r="A39" s="21" t="s">
        <v>321</v>
      </c>
      <c r="B39" s="7"/>
      <c r="C39" s="7"/>
      <c r="D39" s="13">
        <f>SUM(D25:D29)-SUM(D30:D34)+D35-D36+SUM(D37:D38)</f>
        <v>0</v>
      </c>
    </row>
    <row r="40" spans="1:4" ht="12.75">
      <c r="A40" t="s">
        <v>322</v>
      </c>
      <c r="D40" s="28"/>
    </row>
    <row r="41" spans="1:4" ht="12.75">
      <c r="A41" s="1" t="s">
        <v>323</v>
      </c>
      <c r="D41" s="28"/>
    </row>
    <row r="42" spans="1:4" ht="12.75">
      <c r="A42" s="1" t="s">
        <v>325</v>
      </c>
      <c r="D42" s="28"/>
    </row>
    <row r="43" spans="1:4" ht="12.75">
      <c r="A43" s="1" t="s">
        <v>324</v>
      </c>
      <c r="D43" s="28"/>
    </row>
    <row r="44" spans="1:4" ht="12.75">
      <c r="A44" s="1" t="s">
        <v>80</v>
      </c>
      <c r="D44" s="28"/>
    </row>
    <row r="45" spans="1:4" ht="12.75">
      <c r="A45" s="2" t="s">
        <v>81</v>
      </c>
      <c r="D45" s="28"/>
    </row>
    <row r="46" spans="1:5" ht="12.75">
      <c r="A46" s="7" t="s">
        <v>82</v>
      </c>
      <c r="B46" s="7"/>
      <c r="C46" s="7"/>
      <c r="D46" s="13">
        <f>D24+D39-SUM(D40:D41)+SUM(D42:D44)-D45</f>
        <v>0</v>
      </c>
      <c r="E46" s="12" t="s">
        <v>20</v>
      </c>
    </row>
    <row r="47" spans="1:5" ht="12.75">
      <c r="A47" s="1" t="s">
        <v>326</v>
      </c>
      <c r="D47" s="28"/>
      <c r="E47" s="10">
        <f>ISR_IA!B17-ISR_IA!D10</f>
        <v>0</v>
      </c>
    </row>
    <row r="48" spans="1:5" ht="12.75">
      <c r="A48" s="2" t="s">
        <v>328</v>
      </c>
      <c r="D48" s="28"/>
      <c r="E48" s="10">
        <f>IETU!B43-IETU!B48</f>
        <v>0</v>
      </c>
    </row>
    <row r="49" spans="1:5" ht="12.75">
      <c r="A49" s="1" t="s">
        <v>327</v>
      </c>
      <c r="D49" s="28"/>
      <c r="E49" s="10">
        <f>CIFRAS!B6</f>
        <v>0</v>
      </c>
    </row>
    <row r="50" spans="1:4" ht="12.75">
      <c r="A50" s="1" t="s">
        <v>140</v>
      </c>
      <c r="D50" s="28"/>
    </row>
    <row r="51" spans="1:4" ht="12.75">
      <c r="A51" s="1" t="s">
        <v>120</v>
      </c>
      <c r="D51" s="28"/>
    </row>
    <row r="52" spans="1:4" ht="12.75">
      <c r="A52" s="1" t="s">
        <v>329</v>
      </c>
      <c r="D52" s="28"/>
    </row>
    <row r="53" spans="1:4" ht="12.75">
      <c r="A53" s="1" t="s">
        <v>330</v>
      </c>
      <c r="D53" s="28"/>
    </row>
    <row r="54" spans="1:4" ht="12.75">
      <c r="A54" s="11" t="s">
        <v>83</v>
      </c>
      <c r="B54" s="7"/>
      <c r="C54" s="7"/>
      <c r="D54" s="13">
        <f>D46-SUM(D47:D49)+D50-D51+D52-D53</f>
        <v>0</v>
      </c>
    </row>
  </sheetData>
  <printOptions/>
  <pageMargins left="0.7874015748031497" right="0.3937007874015748" top="0.7874015748031497" bottom="0.7874015748031497" header="0" footer="0"/>
  <pageSetup fitToHeight="1" fitToWidth="1" horizontalDpi="300" verticalDpi="300" orientation="portrait" scale="95"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28"/>
  <sheetViews>
    <sheetView workbookViewId="0" topLeftCell="A1">
      <selection activeCell="A1" sqref="A1"/>
    </sheetView>
  </sheetViews>
  <sheetFormatPr defaultColWidth="11.83203125" defaultRowHeight="12.75"/>
  <cols>
    <col min="1" max="1" width="43.16015625" style="0" customWidth="1"/>
    <col min="2" max="2" width="12.83203125" style="0" customWidth="1"/>
    <col min="3" max="3" width="43.16015625" style="0" customWidth="1"/>
    <col min="4" max="4" width="12.83203125" style="0" customWidth="1"/>
  </cols>
  <sheetData>
    <row r="1" spans="1:4" ht="12.75">
      <c r="A1" s="5" t="str">
        <f>CIFRAS!A1</f>
        <v>NOMBRE DE LA EMPRESA</v>
      </c>
      <c r="B1" s="3"/>
      <c r="C1" s="3"/>
      <c r="D1" s="3"/>
    </row>
    <row r="5" spans="1:4" ht="12.75">
      <c r="A5" s="5" t="s">
        <v>44</v>
      </c>
      <c r="B5" s="3"/>
      <c r="C5" s="3"/>
      <c r="D5" s="3"/>
    </row>
    <row r="7" spans="1:4" ht="12.75">
      <c r="A7" s="7" t="s">
        <v>83</v>
      </c>
      <c r="B7" s="7">
        <f>'E-RES'!D54</f>
        <v>0</v>
      </c>
      <c r="C7" s="7" t="s">
        <v>123</v>
      </c>
      <c r="D7" s="7">
        <f>SUM(D8:D19)</f>
        <v>0</v>
      </c>
    </row>
    <row r="8" spans="1:3" ht="12.75">
      <c r="A8" t="s">
        <v>103</v>
      </c>
      <c r="B8">
        <f>'E-RES'!D52-'E-RES'!D53</f>
        <v>0</v>
      </c>
      <c r="C8" s="2" t="s">
        <v>124</v>
      </c>
    </row>
    <row r="9" spans="1:3" ht="12.75">
      <c r="A9" t="s">
        <v>104</v>
      </c>
      <c r="B9">
        <f>'E-RES'!D35-'E-RES'!D36</f>
        <v>0</v>
      </c>
      <c r="C9" s="2" t="s">
        <v>125</v>
      </c>
    </row>
    <row r="10" spans="1:4" ht="12.75">
      <c r="A10" s="7" t="s">
        <v>105</v>
      </c>
      <c r="B10" s="7">
        <f>B7-B8-B9</f>
        <v>0</v>
      </c>
      <c r="C10" s="1" t="s">
        <v>126</v>
      </c>
      <c r="D10">
        <f>B20</f>
        <v>0</v>
      </c>
    </row>
    <row r="11" spans="1:3" ht="12.75">
      <c r="A11" s="7" t="s">
        <v>106</v>
      </c>
      <c r="B11" s="7">
        <f>SUM(B12:B18)</f>
        <v>0</v>
      </c>
      <c r="C11" t="s">
        <v>127</v>
      </c>
    </row>
    <row r="12" spans="1:3" ht="12.75">
      <c r="A12" t="s">
        <v>107</v>
      </c>
      <c r="C12" t="s">
        <v>72</v>
      </c>
    </row>
    <row r="13" spans="1:3" ht="12.75">
      <c r="A13" t="s">
        <v>108</v>
      </c>
      <c r="C13" t="s">
        <v>73</v>
      </c>
    </row>
    <row r="14" spans="1:4" ht="12.75">
      <c r="A14" t="s">
        <v>109</v>
      </c>
      <c r="C14" t="s">
        <v>128</v>
      </c>
      <c r="D14">
        <f>DEDINV!B19</f>
        <v>0</v>
      </c>
    </row>
    <row r="15" spans="1:4" ht="12.75">
      <c r="A15" s="2" t="s">
        <v>110</v>
      </c>
      <c r="C15" t="s">
        <v>129</v>
      </c>
      <c r="D15">
        <f>DEDINV!C19</f>
        <v>0</v>
      </c>
    </row>
    <row r="16" spans="1:3" ht="12.75">
      <c r="A16" s="2" t="s">
        <v>111</v>
      </c>
      <c r="C16" t="s">
        <v>130</v>
      </c>
    </row>
    <row r="17" spans="1:3" ht="12.75">
      <c r="A17" s="2" t="s">
        <v>112</v>
      </c>
      <c r="C17" s="2" t="s">
        <v>131</v>
      </c>
    </row>
    <row r="18" spans="1:3" ht="12.75">
      <c r="A18" t="s">
        <v>113</v>
      </c>
      <c r="C18" t="s">
        <v>132</v>
      </c>
    </row>
    <row r="19" spans="1:3" ht="12.75">
      <c r="A19" s="7" t="s">
        <v>114</v>
      </c>
      <c r="B19" s="7">
        <f>SUM(B20:B28)</f>
        <v>0</v>
      </c>
      <c r="C19" t="s">
        <v>133</v>
      </c>
    </row>
    <row r="20" spans="1:4" ht="12.75">
      <c r="A20" t="s">
        <v>115</v>
      </c>
      <c r="B20">
        <f>'E-RES'!D21</f>
        <v>0</v>
      </c>
      <c r="C20" s="7" t="s">
        <v>134</v>
      </c>
      <c r="D20" s="7">
        <f>SUM(D21:D27)</f>
        <v>0</v>
      </c>
    </row>
    <row r="21" spans="1:3" ht="12.75">
      <c r="A21" t="s">
        <v>116</v>
      </c>
      <c r="C21" s="2" t="s">
        <v>135</v>
      </c>
    </row>
    <row r="22" spans="1:3" ht="12.75">
      <c r="A22" t="s">
        <v>117</v>
      </c>
      <c r="C22" s="2" t="s">
        <v>136</v>
      </c>
    </row>
    <row r="23" spans="1:3" ht="12.75">
      <c r="A23" s="1" t="s">
        <v>331</v>
      </c>
      <c r="B23">
        <f>SUM('E-RES'!D47:D49)</f>
        <v>0</v>
      </c>
      <c r="C23" t="s">
        <v>137</v>
      </c>
    </row>
    <row r="24" spans="1:3" ht="12.75">
      <c r="A24" t="s">
        <v>118</v>
      </c>
      <c r="C24" t="s">
        <v>138</v>
      </c>
    </row>
    <row r="25" spans="1:3" ht="12.75">
      <c r="A25" t="s">
        <v>119</v>
      </c>
      <c r="C25" t="s">
        <v>139</v>
      </c>
    </row>
    <row r="26" spans="1:4" ht="12.75">
      <c r="A26" t="s">
        <v>120</v>
      </c>
      <c r="B26">
        <f>'E-RES'!D51</f>
        <v>0</v>
      </c>
      <c r="C26" t="s">
        <v>140</v>
      </c>
      <c r="D26">
        <f>'E-RES'!D50</f>
        <v>0</v>
      </c>
    </row>
    <row r="27" spans="1:3" ht="12.75">
      <c r="A27" s="2" t="s">
        <v>121</v>
      </c>
      <c r="C27" t="s">
        <v>141</v>
      </c>
    </row>
    <row r="28" spans="1:4" ht="12.75">
      <c r="A28" t="s">
        <v>122</v>
      </c>
      <c r="C28" s="7" t="s">
        <v>142</v>
      </c>
      <c r="D28" s="7">
        <f>B10+B11+B19-D7-D20</f>
        <v>0</v>
      </c>
    </row>
  </sheetData>
  <printOptions/>
  <pageMargins left="0.7874015748031497" right="0.3937007874015748" top="0.7874015748031497" bottom="0.7874015748031497" header="0" footer="0"/>
  <pageSetup fitToHeight="1" fitToWidth="1" horizontalDpi="300" verticalDpi="300"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33"/>
  <sheetViews>
    <sheetView workbookViewId="0" topLeftCell="A1">
      <selection activeCell="A1" sqref="A1"/>
    </sheetView>
  </sheetViews>
  <sheetFormatPr defaultColWidth="11.83203125" defaultRowHeight="12.75"/>
  <cols>
    <col min="1" max="1" width="45.33203125" style="0" customWidth="1"/>
    <col min="2" max="2" width="12.83203125" style="0" customWidth="1"/>
    <col min="3" max="3" width="43.16015625" style="0" customWidth="1"/>
    <col min="4" max="4" width="12.83203125" style="0" customWidth="1"/>
  </cols>
  <sheetData>
    <row r="1" spans="1:4" ht="12.75">
      <c r="A1" s="5" t="str">
        <f>CIFRAS!A1</f>
        <v>NOMBRE DE LA EMPRESA</v>
      </c>
      <c r="B1" s="3"/>
      <c r="C1" s="3"/>
      <c r="D1" s="3"/>
    </row>
    <row r="5" spans="1:4" ht="12.75">
      <c r="A5" s="5" t="s">
        <v>274</v>
      </c>
      <c r="B5" s="3"/>
      <c r="C5" s="3"/>
      <c r="D5" s="3"/>
    </row>
    <row r="7" spans="1:4" ht="12.75">
      <c r="A7" s="7" t="s">
        <v>254</v>
      </c>
      <c r="B7" s="7">
        <f>CONCIL!D28</f>
        <v>0</v>
      </c>
      <c r="C7" s="21" t="s">
        <v>255</v>
      </c>
      <c r="D7" s="7">
        <f>SUM(D8:D12)</f>
        <v>0</v>
      </c>
    </row>
    <row r="8" spans="3:4" ht="12.75">
      <c r="C8" t="s">
        <v>256</v>
      </c>
      <c r="D8">
        <f>DEDINV!D19</f>
        <v>0</v>
      </c>
    </row>
    <row r="9" spans="1:4" ht="12.75">
      <c r="A9" s="21" t="s">
        <v>257</v>
      </c>
      <c r="B9" s="7">
        <f>SUM(B10:B12)</f>
        <v>0</v>
      </c>
      <c r="C9" s="1" t="s">
        <v>297</v>
      </c>
      <c r="D9">
        <f>'E-RES'!D14+'E-RES'!D15+'E-RES'!D18+'E-RES'!D20+'E-RES'!D19</f>
        <v>0</v>
      </c>
    </row>
    <row r="10" spans="1:4" ht="12.75">
      <c r="A10" s="1" t="s">
        <v>258</v>
      </c>
      <c r="C10" t="s">
        <v>226</v>
      </c>
      <c r="D10">
        <f>IETU!B26</f>
        <v>0</v>
      </c>
    </row>
    <row r="11" spans="1:4" ht="12.75">
      <c r="A11" t="s">
        <v>259</v>
      </c>
      <c r="C11" t="s">
        <v>227</v>
      </c>
      <c r="D11">
        <f>IETU!B27</f>
        <v>0</v>
      </c>
    </row>
    <row r="12" spans="1:3" ht="12.75">
      <c r="A12" t="s">
        <v>259</v>
      </c>
      <c r="C12" t="s">
        <v>259</v>
      </c>
    </row>
    <row r="14" spans="1:4" ht="12.75">
      <c r="A14" s="21" t="s">
        <v>260</v>
      </c>
      <c r="B14" s="7">
        <f>SUM(B15:B27)</f>
        <v>0</v>
      </c>
      <c r="C14" s="21" t="s">
        <v>261</v>
      </c>
      <c r="D14" s="7">
        <f>SUM(D15:D24)</f>
        <v>0</v>
      </c>
    </row>
    <row r="15" spans="1:4" ht="12.75">
      <c r="A15" t="s">
        <v>143</v>
      </c>
      <c r="B15">
        <f>DATOS!B7</f>
        <v>0</v>
      </c>
      <c r="C15" t="s">
        <v>78</v>
      </c>
      <c r="D15">
        <f>SUM('E-RES'!D25:D29)</f>
        <v>0</v>
      </c>
    </row>
    <row r="16" spans="1:4" ht="12.75">
      <c r="A16" t="s">
        <v>262</v>
      </c>
      <c r="C16" t="s">
        <v>107</v>
      </c>
      <c r="D16">
        <f>CONCIL!B12</f>
        <v>0</v>
      </c>
    </row>
    <row r="17" spans="1:4" ht="12.75">
      <c r="A17" t="s">
        <v>273</v>
      </c>
      <c r="C17" t="s">
        <v>109</v>
      </c>
      <c r="D17">
        <f>CONCIL!B14</f>
        <v>0</v>
      </c>
    </row>
    <row r="18" spans="1:4" ht="12.75">
      <c r="A18" t="s">
        <v>263</v>
      </c>
      <c r="C18" t="s">
        <v>110</v>
      </c>
      <c r="D18">
        <f>CONCIL!B15</f>
        <v>0</v>
      </c>
    </row>
    <row r="19" spans="1:4" ht="12.75">
      <c r="A19" s="1" t="s">
        <v>79</v>
      </c>
      <c r="B19">
        <f>SUM('E-RES'!D30:D34)</f>
        <v>0</v>
      </c>
      <c r="C19" t="s">
        <v>112</v>
      </c>
      <c r="D19">
        <f>CONCIL!B17</f>
        <v>0</v>
      </c>
    </row>
    <row r="20" spans="1:3" ht="12.75">
      <c r="A20" t="s">
        <v>126</v>
      </c>
      <c r="B20">
        <f>CONCIL!D10</f>
        <v>0</v>
      </c>
      <c r="C20" t="s">
        <v>264</v>
      </c>
    </row>
    <row r="21" spans="1:3" ht="12.75">
      <c r="A21" t="s">
        <v>124</v>
      </c>
      <c r="B21">
        <f>CONCIL!D8</f>
        <v>0</v>
      </c>
      <c r="C21" s="1" t="s">
        <v>282</v>
      </c>
    </row>
    <row r="22" spans="1:3" ht="12.75">
      <c r="A22" t="s">
        <v>128</v>
      </c>
      <c r="B22">
        <f>CONCIL!D14</f>
        <v>0</v>
      </c>
      <c r="C22" t="s">
        <v>259</v>
      </c>
    </row>
    <row r="23" spans="1:3" ht="12.75">
      <c r="A23" t="s">
        <v>129</v>
      </c>
      <c r="B23">
        <f>CONCIL!D15</f>
        <v>0</v>
      </c>
      <c r="C23" t="s">
        <v>259</v>
      </c>
    </row>
    <row r="24" spans="1:3" ht="12.75">
      <c r="A24" t="s">
        <v>132</v>
      </c>
      <c r="B24">
        <f>CONCIL!D18</f>
        <v>0</v>
      </c>
      <c r="C24" t="s">
        <v>259</v>
      </c>
    </row>
    <row r="25" spans="1:3" ht="12.75">
      <c r="A25" s="1" t="s">
        <v>281</v>
      </c>
      <c r="C25" t="s">
        <v>259</v>
      </c>
    </row>
    <row r="26" ht="12.75">
      <c r="A26" t="s">
        <v>259</v>
      </c>
    </row>
    <row r="27" spans="1:4" ht="12.75">
      <c r="A27" t="s">
        <v>259</v>
      </c>
      <c r="C27" s="21" t="s">
        <v>265</v>
      </c>
      <c r="D27" s="7">
        <f>B7+B9+B14-D7-D14</f>
        <v>0</v>
      </c>
    </row>
    <row r="29" ht="12.75">
      <c r="A29" t="s">
        <v>283</v>
      </c>
    </row>
    <row r="30" ht="12.75">
      <c r="A30" s="1" t="s">
        <v>284</v>
      </c>
    </row>
    <row r="31" ht="12.75">
      <c r="A31" s="2" t="s">
        <v>332</v>
      </c>
    </row>
    <row r="32" ht="12.75">
      <c r="A32" s="1" t="s">
        <v>372</v>
      </c>
    </row>
    <row r="33" ht="12.75">
      <c r="A33" s="1" t="s">
        <v>373</v>
      </c>
    </row>
  </sheetData>
  <printOptions/>
  <pageMargins left="0.7874015748031497" right="0.3937007874015748" top="0.7874015748031497" bottom="0.7874015748031497" header="0" footer="0"/>
  <pageSetup fitToHeight="1" fitToWidth="1" horizontalDpi="300" verticalDpi="300"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workbookViewId="0" topLeftCell="A1">
      <selection activeCell="A1" sqref="A1"/>
    </sheetView>
  </sheetViews>
  <sheetFormatPr defaultColWidth="11.83203125" defaultRowHeight="12.75"/>
  <cols>
    <col min="1" max="1" width="45.83203125" style="0" customWidth="1"/>
    <col min="2" max="2" width="12.83203125" style="0" customWidth="1"/>
    <col min="3" max="3" width="41.83203125" style="0" customWidth="1"/>
    <col min="4" max="4" width="12.83203125" style="0" customWidth="1"/>
  </cols>
  <sheetData>
    <row r="1" spans="1:4" ht="12.75">
      <c r="A1" s="5" t="str">
        <f>CIFRAS!A1</f>
        <v>NOMBRE DE LA EMPRESA</v>
      </c>
      <c r="B1" s="3"/>
      <c r="C1" s="3"/>
      <c r="D1" s="3"/>
    </row>
    <row r="5" spans="1:4" ht="12.75">
      <c r="A5" s="5" t="s">
        <v>45</v>
      </c>
      <c r="B5" s="3"/>
      <c r="C5" s="3"/>
      <c r="D5" s="3"/>
    </row>
    <row r="7" spans="1:3" ht="12.75">
      <c r="A7" t="s">
        <v>143</v>
      </c>
      <c r="C7" t="s">
        <v>151</v>
      </c>
    </row>
    <row r="8" spans="1:3" ht="12.75">
      <c r="A8" s="2" t="s">
        <v>144</v>
      </c>
      <c r="C8" t="s">
        <v>152</v>
      </c>
    </row>
    <row r="9" spans="1:3" ht="12.75">
      <c r="A9" s="2" t="s">
        <v>145</v>
      </c>
      <c r="C9" t="s">
        <v>153</v>
      </c>
    </row>
    <row r="10" spans="1:3" ht="12.75">
      <c r="A10" s="2" t="s">
        <v>146</v>
      </c>
      <c r="C10" s="2" t="s">
        <v>154</v>
      </c>
    </row>
    <row r="11" spans="1:3" ht="12.75">
      <c r="A11" s="2" t="s">
        <v>147</v>
      </c>
      <c r="C11" t="s">
        <v>155</v>
      </c>
    </row>
    <row r="12" spans="1:3" ht="12.75">
      <c r="A12" s="2" t="s">
        <v>148</v>
      </c>
      <c r="C12" s="1" t="s">
        <v>267</v>
      </c>
    </row>
    <row r="13" spans="1:3" ht="12.75">
      <c r="A13" s="1" t="s">
        <v>333</v>
      </c>
      <c r="C13" t="s">
        <v>156</v>
      </c>
    </row>
    <row r="14" spans="1:3" ht="12.75">
      <c r="A14" t="s">
        <v>149</v>
      </c>
      <c r="C14" t="s">
        <v>157</v>
      </c>
    </row>
    <row r="15" spans="1:3" ht="12.75">
      <c r="A15" t="s">
        <v>150</v>
      </c>
      <c r="C15" t="s">
        <v>268</v>
      </c>
    </row>
  </sheetData>
  <printOptions/>
  <pageMargins left="0.7874015748031497" right="0.3937007874015748" top="0.7874015748031497" bottom="0.7874015748031497" header="0" footer="0"/>
  <pageSetup fitToHeight="1" fitToWidth="1" horizontalDpi="300" verticalDpi="300" orientation="portrait" paperSize="122"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1" sqref="A1"/>
    </sheetView>
  </sheetViews>
  <sheetFormatPr defaultColWidth="11.83203125" defaultRowHeight="12.75"/>
  <cols>
    <col min="1" max="1" width="45.83203125" style="0" customWidth="1"/>
    <col min="2" max="5" width="12.83203125" style="0" customWidth="1"/>
  </cols>
  <sheetData>
    <row r="1" spans="1:5" ht="12.75">
      <c r="A1" s="5" t="str">
        <f>CIFRAS!A1</f>
        <v>NOMBRE DE LA EMPRESA</v>
      </c>
      <c r="B1" s="3"/>
      <c r="C1" s="3"/>
      <c r="D1" s="3"/>
      <c r="E1" s="3"/>
    </row>
    <row r="3" spans="1:5" ht="12.75">
      <c r="A3" s="5" t="s">
        <v>46</v>
      </c>
      <c r="B3" s="3"/>
      <c r="C3" s="3"/>
      <c r="D3" s="3"/>
      <c r="E3" s="3"/>
    </row>
    <row r="4" spans="1:5" ht="12.75">
      <c r="A4" s="4"/>
      <c r="B4" s="3"/>
      <c r="C4" s="3"/>
      <c r="D4" s="3"/>
      <c r="E4" s="3"/>
    </row>
    <row r="5" spans="1:5" ht="12.75">
      <c r="A5" s="4"/>
      <c r="B5" s="3"/>
      <c r="C5" s="3"/>
      <c r="D5" s="3"/>
      <c r="E5" s="3"/>
    </row>
    <row r="6" spans="1:5" ht="25.5">
      <c r="A6" s="31" t="s">
        <v>11</v>
      </c>
      <c r="B6" s="26" t="s">
        <v>305</v>
      </c>
      <c r="C6" s="26" t="s">
        <v>306</v>
      </c>
      <c r="D6" s="26" t="s">
        <v>60</v>
      </c>
      <c r="E6" s="3"/>
    </row>
    <row r="7" spans="1:4" ht="12.75">
      <c r="A7" s="1" t="s">
        <v>277</v>
      </c>
      <c r="D7" s="28"/>
    </row>
    <row r="8" spans="1:4" ht="12.75">
      <c r="A8" s="1" t="s">
        <v>278</v>
      </c>
      <c r="D8" s="28"/>
    </row>
    <row r="9" spans="1:4" ht="12.75">
      <c r="A9" s="1" t="s">
        <v>279</v>
      </c>
      <c r="D9" s="28"/>
    </row>
    <row r="10" spans="1:4" ht="12.75">
      <c r="A10" s="1" t="s">
        <v>280</v>
      </c>
      <c r="D10" s="28"/>
    </row>
    <row r="11" spans="1:4" ht="12.75">
      <c r="A11" s="1" t="s">
        <v>275</v>
      </c>
      <c r="B11" s="27"/>
      <c r="C11" s="27"/>
      <c r="D11" s="10">
        <f>B11+C11</f>
        <v>0</v>
      </c>
    </row>
    <row r="12" spans="1:4" ht="12.75">
      <c r="A12" s="1" t="s">
        <v>276</v>
      </c>
      <c r="B12" s="27"/>
      <c r="C12" s="27"/>
      <c r="D12" s="10">
        <f>B12+C12</f>
        <v>0</v>
      </c>
    </row>
    <row r="13" spans="1:4" ht="12.75">
      <c r="A13" s="2" t="s">
        <v>158</v>
      </c>
      <c r="D13" s="28"/>
    </row>
    <row r="14" spans="1:4" ht="12.75">
      <c r="A14" s="2" t="s">
        <v>159</v>
      </c>
      <c r="D14" s="28"/>
    </row>
    <row r="15" spans="1:4" ht="12.75">
      <c r="A15" s="2" t="s">
        <v>160</v>
      </c>
      <c r="D15" s="28"/>
    </row>
    <row r="16" spans="1:4" ht="12.75">
      <c r="A16" s="1" t="s">
        <v>334</v>
      </c>
      <c r="D16" s="28"/>
    </row>
    <row r="17" spans="1:4" ht="12.75">
      <c r="A17" s="1" t="s">
        <v>335</v>
      </c>
      <c r="D17" s="28"/>
    </row>
    <row r="18" spans="1:4" ht="12.75">
      <c r="A18" s="2" t="s">
        <v>51</v>
      </c>
      <c r="D18" s="28"/>
    </row>
    <row r="19" spans="1:4" ht="12.75">
      <c r="A19" s="2" t="s">
        <v>52</v>
      </c>
      <c r="D19" s="28"/>
    </row>
    <row r="20" spans="1:4" ht="12.75">
      <c r="A20" s="1" t="s">
        <v>336</v>
      </c>
      <c r="D20" s="28"/>
    </row>
    <row r="21" spans="1:4" ht="12.75">
      <c r="A21" s="2" t="s">
        <v>53</v>
      </c>
      <c r="D21" s="28"/>
    </row>
    <row r="22" spans="1:4" ht="12.75">
      <c r="A22" s="2" t="s">
        <v>54</v>
      </c>
      <c r="D22" s="28"/>
    </row>
    <row r="23" spans="1:4" ht="12.75">
      <c r="A23" s="1" t="s">
        <v>270</v>
      </c>
      <c r="D23" s="28"/>
    </row>
    <row r="24" spans="1:4" ht="12.75">
      <c r="A24" s="2" t="s">
        <v>161</v>
      </c>
      <c r="D24" s="28"/>
    </row>
    <row r="25" spans="1:4" ht="12.75">
      <c r="A25" s="2" t="s">
        <v>162</v>
      </c>
      <c r="D25" s="28"/>
    </row>
    <row r="26" spans="1:4" ht="12.75">
      <c r="A26" s="2" t="s">
        <v>163</v>
      </c>
      <c r="D26" s="28"/>
    </row>
    <row r="27" spans="1:4" ht="12.75">
      <c r="A27" s="2" t="s">
        <v>164</v>
      </c>
      <c r="D27" s="28"/>
    </row>
    <row r="28" spans="1:4" ht="12.75">
      <c r="A28" s="2" t="s">
        <v>165</v>
      </c>
      <c r="D28" s="28"/>
    </row>
    <row r="29" spans="1:4" ht="12.75">
      <c r="A29" s="11" t="s">
        <v>169</v>
      </c>
      <c r="B29" s="7"/>
      <c r="C29" s="7"/>
      <c r="D29" s="7">
        <f>SUM(D7:D28)</f>
        <v>0</v>
      </c>
    </row>
    <row r="31" spans="1:4" ht="25.5">
      <c r="A31" s="32" t="s">
        <v>12</v>
      </c>
      <c r="B31" s="26" t="s">
        <v>305</v>
      </c>
      <c r="C31" s="26" t="s">
        <v>306</v>
      </c>
      <c r="D31" s="26" t="s">
        <v>60</v>
      </c>
    </row>
    <row r="32" spans="1:4" ht="12.75">
      <c r="A32" s="1" t="s">
        <v>338</v>
      </c>
      <c r="B32" s="27"/>
      <c r="C32" s="27"/>
      <c r="D32" s="10">
        <f>B32+C32</f>
        <v>0</v>
      </c>
    </row>
    <row r="33" spans="1:4" ht="12.75">
      <c r="A33" s="1" t="s">
        <v>337</v>
      </c>
      <c r="B33" s="27"/>
      <c r="C33" s="27"/>
      <c r="D33" s="10">
        <f>B33+C33</f>
        <v>0</v>
      </c>
    </row>
    <row r="34" spans="1:4" ht="12.75">
      <c r="A34" s="2" t="s">
        <v>166</v>
      </c>
      <c r="D34" s="28"/>
    </row>
    <row r="35" spans="1:4" ht="12.75">
      <c r="A35" s="2" t="s">
        <v>108</v>
      </c>
      <c r="B35" s="27"/>
      <c r="C35" s="27"/>
      <c r="D35" s="10">
        <f>B35+C35</f>
        <v>0</v>
      </c>
    </row>
    <row r="36" spans="1:4" ht="12.75">
      <c r="A36" s="2" t="s">
        <v>174</v>
      </c>
      <c r="D36" s="28"/>
    </row>
    <row r="37" spans="1:4" ht="12.75">
      <c r="A37" s="2" t="s">
        <v>167</v>
      </c>
      <c r="D37" s="28"/>
    </row>
    <row r="38" spans="1:4" ht="12.75">
      <c r="A38" s="2" t="s">
        <v>168</v>
      </c>
      <c r="D38">
        <f>SUM(D32:D37)</f>
        <v>0</v>
      </c>
    </row>
    <row r="39" ht="12.75">
      <c r="A39" s="2"/>
    </row>
    <row r="40" ht="12.75">
      <c r="A40" s="6" t="s">
        <v>13</v>
      </c>
    </row>
    <row r="41" spans="1:4" ht="12.75">
      <c r="A41" s="2" t="s">
        <v>170</v>
      </c>
      <c r="D41" s="28"/>
    </row>
    <row r="42" spans="1:4" ht="12.75">
      <c r="A42" s="2" t="s">
        <v>171</v>
      </c>
      <c r="D42" s="28"/>
    </row>
    <row r="43" spans="1:4" ht="12.75">
      <c r="A43" s="2" t="s">
        <v>172</v>
      </c>
      <c r="D43" s="28"/>
    </row>
    <row r="44" spans="1:4" ht="12.75">
      <c r="A44" s="2" t="s">
        <v>173</v>
      </c>
      <c r="D44" s="28"/>
    </row>
    <row r="45" spans="1:4" ht="12.75">
      <c r="A45" s="2" t="s">
        <v>174</v>
      </c>
      <c r="D45" s="28"/>
    </row>
    <row r="46" spans="1:4" ht="12.75">
      <c r="A46" s="2" t="s">
        <v>175</v>
      </c>
      <c r="D46" s="28"/>
    </row>
    <row r="47" spans="1:4" ht="12.75">
      <c r="A47" s="2" t="s">
        <v>176</v>
      </c>
      <c r="D47">
        <f>IF('E-RES'!D54&lt;0,0,'E-RES'!D54)</f>
        <v>0</v>
      </c>
    </row>
    <row r="48" spans="1:4" ht="12.75">
      <c r="A48" s="2" t="s">
        <v>177</v>
      </c>
      <c r="D48" s="28"/>
    </row>
    <row r="49" spans="1:4" ht="12.75">
      <c r="A49" s="2" t="s">
        <v>178</v>
      </c>
      <c r="D49">
        <f>IF('E-RES'!D54&lt;0,'E-RES'!D54,0)</f>
        <v>0</v>
      </c>
    </row>
    <row r="50" spans="1:4" ht="12.75">
      <c r="A50" s="1" t="s">
        <v>340</v>
      </c>
      <c r="D50" s="28"/>
    </row>
    <row r="51" spans="1:4" ht="12.75">
      <c r="A51" s="1" t="s">
        <v>339</v>
      </c>
      <c r="D51" s="28"/>
    </row>
    <row r="52" spans="1:4" ht="12.75">
      <c r="A52" s="2" t="s">
        <v>179</v>
      </c>
      <c r="D52" s="28"/>
    </row>
    <row r="53" spans="1:4" ht="12.75">
      <c r="A53" s="2" t="s">
        <v>180</v>
      </c>
      <c r="D53">
        <f>SUM(D41:D52)</f>
        <v>0</v>
      </c>
    </row>
    <row r="54" spans="1:4" ht="12.75">
      <c r="A54" s="11" t="s">
        <v>181</v>
      </c>
      <c r="B54" s="7"/>
      <c r="C54" s="7"/>
      <c r="D54" s="7">
        <f>D38+D53</f>
        <v>0</v>
      </c>
    </row>
  </sheetData>
  <printOptions/>
  <pageMargins left="0.7874015748031497" right="0.3937007874015748" top="0.7874015748031497" bottom="0.3937007874015748" header="0" footer="0"/>
  <pageSetup fitToHeight="1" fitToWidth="1" horizontalDpi="300" verticalDpi="300" orientation="portrait" scale="95"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C33"/>
  <sheetViews>
    <sheetView workbookViewId="0" topLeftCell="A1">
      <selection activeCell="A1" sqref="A1"/>
    </sheetView>
  </sheetViews>
  <sheetFormatPr defaultColWidth="12" defaultRowHeight="12.75"/>
  <cols>
    <col min="1" max="1" width="86.5" style="0" customWidth="1"/>
    <col min="2" max="2" width="16.83203125" style="0" customWidth="1"/>
  </cols>
  <sheetData>
    <row r="1" spans="1:3" ht="12.75">
      <c r="A1" s="5" t="s">
        <v>266</v>
      </c>
      <c r="B1" s="10"/>
      <c r="C1" s="10"/>
    </row>
    <row r="2" spans="2:3" ht="12.75">
      <c r="B2" s="10"/>
      <c r="C2" s="10"/>
    </row>
    <row r="3" spans="2:3" ht="12.75">
      <c r="B3" s="10"/>
      <c r="C3" s="10"/>
    </row>
    <row r="4" spans="2:3" ht="12.75">
      <c r="B4" s="10"/>
      <c r="C4" s="10"/>
    </row>
    <row r="5" spans="1:3" ht="12.75">
      <c r="A5" s="33" t="s">
        <v>341</v>
      </c>
      <c r="B5" s="10"/>
      <c r="C5" s="10"/>
    </row>
    <row r="6" spans="1:3" ht="12.75">
      <c r="A6" s="2" t="s">
        <v>342</v>
      </c>
      <c r="B6" s="10"/>
      <c r="C6" s="10"/>
    </row>
    <row r="7" spans="1:3" ht="12.75">
      <c r="A7" s="2" t="s">
        <v>343</v>
      </c>
      <c r="B7" s="10"/>
      <c r="C7" s="10"/>
    </row>
    <row r="8" spans="2:3" ht="12.75">
      <c r="B8" s="10"/>
      <c r="C8" s="10"/>
    </row>
    <row r="9" spans="1:3" ht="12.75">
      <c r="A9" s="2" t="s">
        <v>342</v>
      </c>
      <c r="B9" s="10"/>
      <c r="C9" s="10"/>
    </row>
    <row r="10" spans="1:3" ht="12.75">
      <c r="A10" s="2" t="s">
        <v>343</v>
      </c>
      <c r="B10" s="10"/>
      <c r="C10" s="10"/>
    </row>
    <row r="11" spans="2:3" ht="12.75">
      <c r="B11" s="10"/>
      <c r="C11" s="10"/>
    </row>
    <row r="12" spans="1:3" ht="12.75">
      <c r="A12" s="2" t="s">
        <v>342</v>
      </c>
      <c r="B12" s="10"/>
      <c r="C12" s="10"/>
    </row>
    <row r="13" spans="1:3" ht="12.75">
      <c r="A13" s="2" t="s">
        <v>343</v>
      </c>
      <c r="B13" s="10"/>
      <c r="C13" s="10"/>
    </row>
    <row r="14" spans="2:3" ht="12.75">
      <c r="B14" s="10"/>
      <c r="C14" s="10"/>
    </row>
    <row r="15" spans="1:3" ht="12.75">
      <c r="A15" s="2" t="s">
        <v>342</v>
      </c>
      <c r="B15" s="10"/>
      <c r="C15" s="10"/>
    </row>
    <row r="16" spans="1:3" ht="12.75">
      <c r="A16" s="2" t="s">
        <v>343</v>
      </c>
      <c r="B16" s="10"/>
      <c r="C16" s="10"/>
    </row>
    <row r="17" spans="2:3" ht="12.75">
      <c r="B17" s="10"/>
      <c r="C17" s="10"/>
    </row>
    <row r="18" spans="1:3" ht="12.75">
      <c r="A18" s="2" t="s">
        <v>342</v>
      </c>
      <c r="B18" s="10"/>
      <c r="C18" s="10"/>
    </row>
    <row r="19" spans="1:3" ht="12.75">
      <c r="A19" s="2" t="s">
        <v>343</v>
      </c>
      <c r="B19" s="10"/>
      <c r="C19" s="10"/>
    </row>
    <row r="20" spans="2:3" ht="12.75">
      <c r="B20" s="10"/>
      <c r="C20" s="10"/>
    </row>
    <row r="21" spans="2:3" ht="12.75">
      <c r="B21" s="10"/>
      <c r="C21" s="10"/>
    </row>
    <row r="22" spans="1:3" ht="12.75">
      <c r="A22" t="s">
        <v>344</v>
      </c>
      <c r="B22" s="10">
        <f>SUM(B5:B21)</f>
        <v>0</v>
      </c>
      <c r="C22" s="10"/>
    </row>
    <row r="23" spans="1:3" ht="12.75">
      <c r="A23" t="s">
        <v>345</v>
      </c>
      <c r="B23" s="10"/>
      <c r="C23" s="10"/>
    </row>
    <row r="24" spans="1:3" ht="12.75">
      <c r="A24" t="s">
        <v>346</v>
      </c>
      <c r="B24" s="10">
        <f>B22+B23</f>
        <v>0</v>
      </c>
      <c r="C24" s="10"/>
    </row>
    <row r="25" spans="1:3" ht="12.75">
      <c r="A25" s="1" t="s">
        <v>347</v>
      </c>
      <c r="B25" s="10"/>
      <c r="C25" s="34" t="s">
        <v>370</v>
      </c>
    </row>
    <row r="26" spans="1:3" ht="12.75">
      <c r="A26" s="1" t="s">
        <v>348</v>
      </c>
      <c r="B26" s="10"/>
      <c r="C26" s="10"/>
    </row>
    <row r="27" spans="1:3" ht="12.75">
      <c r="A27" t="s">
        <v>349</v>
      </c>
      <c r="B27" s="10"/>
      <c r="C27" s="10"/>
    </row>
    <row r="28" spans="1:3" ht="12.75">
      <c r="A28" s="1" t="s">
        <v>350</v>
      </c>
      <c r="B28" s="10"/>
      <c r="C28" s="10"/>
    </row>
    <row r="29" spans="1:3" ht="12.75">
      <c r="A29" s="2" t="s">
        <v>351</v>
      </c>
      <c r="B29" s="10"/>
      <c r="C29" s="10"/>
    </row>
    <row r="30" spans="1:3" ht="12.75">
      <c r="A30" s="2" t="s">
        <v>352</v>
      </c>
      <c r="B30" s="10"/>
      <c r="C30" s="10"/>
    </row>
    <row r="31" spans="1:3" ht="12.75">
      <c r="A31" s="1" t="s">
        <v>353</v>
      </c>
      <c r="B31" s="10"/>
      <c r="C31" s="10"/>
    </row>
    <row r="32" spans="1:3" ht="12.75">
      <c r="A32" s="1" t="s">
        <v>355</v>
      </c>
      <c r="B32" s="10"/>
      <c r="C32" s="10"/>
    </row>
    <row r="33" spans="1:3" ht="12.75">
      <c r="A33" s="2" t="s">
        <v>354</v>
      </c>
      <c r="B33" s="10">
        <f>B24-SUM(B25:B32)</f>
        <v>0</v>
      </c>
      <c r="C33" s="10"/>
    </row>
  </sheetData>
  <printOptions/>
  <pageMargins left="0.75" right="0.75" top="1" bottom="1" header="0" footer="0"/>
  <pageSetup horizontalDpi="1200" verticalDpi="1200" orientation="portrait" paperSize="122"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D19"/>
  <sheetViews>
    <sheetView workbookViewId="0" topLeftCell="A1">
      <selection activeCell="A1" sqref="A1"/>
    </sheetView>
  </sheetViews>
  <sheetFormatPr defaultColWidth="12" defaultRowHeight="12.75"/>
  <cols>
    <col min="1" max="1" width="43.16015625" style="0" customWidth="1"/>
    <col min="2" max="2" width="12.83203125" style="0" customWidth="1"/>
    <col min="3" max="3" width="43.16015625" style="0" customWidth="1"/>
    <col min="4" max="4" width="12.83203125" style="0" customWidth="1"/>
  </cols>
  <sheetData>
    <row r="1" spans="1:4" ht="12.75">
      <c r="A1" s="5" t="str">
        <f>CIFRAS!A1</f>
        <v>NOMBRE DE LA EMPRESA</v>
      </c>
      <c r="B1" s="3"/>
      <c r="C1" s="3"/>
      <c r="D1" s="3"/>
    </row>
    <row r="5" spans="1:4" ht="12.75">
      <c r="A5" s="5" t="s">
        <v>47</v>
      </c>
      <c r="B5" s="3"/>
      <c r="C5" s="3"/>
      <c r="D5" s="3"/>
    </row>
    <row r="7" spans="1:3" ht="12.75">
      <c r="A7" s="2" t="s">
        <v>182</v>
      </c>
      <c r="B7">
        <f>'E-RES'!D8+'E-RES'!D9+SUM('E-RES'!D25:D29)+SUM('E-RES'!D42:D44)+CONCIL!B11-CONCIL!D20</f>
        <v>0</v>
      </c>
      <c r="C7" s="2" t="s">
        <v>192</v>
      </c>
    </row>
    <row r="8" spans="1:3" ht="12.75">
      <c r="A8" s="2" t="s">
        <v>183</v>
      </c>
      <c r="B8">
        <f>'E-RES'!D10+'E-RES'!D11+'E-RES'!D21+'E-RES'!D23+SUM('E-RES'!D30:D34)+SUM('E-RES'!D40:D41)+'E-RES'!D45+SUM('E-RES'!D47:D49)+CONCIL!D7-CONCIL!B19</f>
        <v>0</v>
      </c>
      <c r="C8" s="2" t="s">
        <v>193</v>
      </c>
    </row>
    <row r="9" spans="1:3" ht="12.75">
      <c r="A9" s="1" t="s">
        <v>186</v>
      </c>
      <c r="B9">
        <f>B7-B8</f>
        <v>0</v>
      </c>
      <c r="C9" s="2" t="s">
        <v>194</v>
      </c>
    </row>
    <row r="10" spans="1:3" ht="12.75">
      <c r="A10" s="2" t="s">
        <v>184</v>
      </c>
      <c r="C10" s="2" t="s">
        <v>356</v>
      </c>
    </row>
    <row r="11" spans="1:3" ht="12.75">
      <c r="A11" s="2" t="s">
        <v>23</v>
      </c>
      <c r="B11">
        <f>IF(B9-B10&lt;0,0,B9-B10)</f>
        <v>0</v>
      </c>
      <c r="C11" s="1" t="s">
        <v>240</v>
      </c>
    </row>
    <row r="12" spans="1:3" ht="12.75">
      <c r="A12" s="2" t="s">
        <v>185</v>
      </c>
      <c r="B12">
        <f>IF(B9-B10&lt;0,B9-B10,0)</f>
        <v>0</v>
      </c>
      <c r="C12" s="1" t="s">
        <v>241</v>
      </c>
    </row>
    <row r="13" spans="1:4" ht="12.75">
      <c r="A13" s="2" t="s">
        <v>187</v>
      </c>
      <c r="C13" s="2" t="s">
        <v>195</v>
      </c>
      <c r="D13">
        <f>IF((B17+D11)&lt;SUM(D7:D10)+SUM(B18:B19)+D12,"",B17+D11-(SUM(D7:D10)+SUM(B18:B19)+D12))</f>
        <v>0</v>
      </c>
    </row>
    <row r="14" spans="1:4" ht="12.75">
      <c r="A14" s="2" t="s">
        <v>188</v>
      </c>
      <c r="B14">
        <f>IF(B13&lt;B11,B11-B13,0)</f>
        <v>0</v>
      </c>
      <c r="C14" s="2" t="s">
        <v>196</v>
      </c>
      <c r="D14">
        <f>IF((B17+D11)&lt;SUM(D7:D10)+SUM(B18:B19)+D12,(SUM(D7:D10)+SUM(B18:B19)+D12)-B17-D11,"")</f>
      </c>
    </row>
    <row r="15" spans="1:3" ht="12.75">
      <c r="A15" s="2" t="s">
        <v>189</v>
      </c>
      <c r="B15">
        <f>ROUND(B14*0.28,0)</f>
        <v>0</v>
      </c>
      <c r="C15" s="1" t="s">
        <v>357</v>
      </c>
    </row>
    <row r="16" spans="1:4" ht="12.75">
      <c r="A16" s="2" t="s">
        <v>190</v>
      </c>
      <c r="C16" s="2" t="s">
        <v>33</v>
      </c>
      <c r="D16">
        <f>IF(D14&gt;0,"",D13-D15)</f>
        <v>0</v>
      </c>
    </row>
    <row r="17" spans="1:3" ht="12.75">
      <c r="A17" s="2" t="s">
        <v>191</v>
      </c>
      <c r="B17">
        <f>B15-B16</f>
        <v>0</v>
      </c>
      <c r="C17" s="1" t="s">
        <v>358</v>
      </c>
    </row>
    <row r="18" spans="1:4" ht="12.75">
      <c r="A18" s="2" t="s">
        <v>269</v>
      </c>
      <c r="C18" t="s">
        <v>34</v>
      </c>
      <c r="D18">
        <f>IF(D14&gt;0,D14-D17,"")</f>
      </c>
    </row>
    <row r="19" spans="1:4" ht="12.75">
      <c r="A19" s="2" t="s">
        <v>32</v>
      </c>
      <c r="C19" s="1" t="s">
        <v>359</v>
      </c>
      <c r="D19">
        <f>IDE!B33</f>
        <v>0</v>
      </c>
    </row>
  </sheetData>
  <printOptions/>
  <pageMargins left="0.7874015748031497" right="0.3937007874015748" top="0.7874015748031497" bottom="0.7874015748031497" header="0" footer="0"/>
  <pageSetup fitToHeight="1" fitToWidth="1" horizontalDpi="300" verticalDpi="300"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cp:lastModifiedBy>
  <cp:lastPrinted>2010-03-29T20:54:11Z</cp:lastPrinted>
  <dcterms:created xsi:type="dcterms:W3CDTF">2003-02-17T18:20:37Z</dcterms:created>
  <dcterms:modified xsi:type="dcterms:W3CDTF">2010-03-30T16:01:10Z</dcterms:modified>
  <cp:category/>
  <cp:version/>
  <cp:contentType/>
  <cp:contentStatus/>
</cp:coreProperties>
</file>