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IFRAS" sheetId="1" r:id="rId1"/>
    <sheet name="DEDINV" sheetId="2" r:id="rId2"/>
    <sheet name="E-RES" sheetId="3" r:id="rId3"/>
    <sheet name="CONCIL" sheetId="4" r:id="rId4"/>
    <sheet name="CONCIETU" sheetId="5" r:id="rId5"/>
    <sheet name="DATOS" sheetId="6" r:id="rId6"/>
    <sheet name="BALANCE" sheetId="7" r:id="rId7"/>
    <sheet name="IDE" sheetId="8" r:id="rId8"/>
    <sheet name="ISR_IA" sheetId="9" r:id="rId9"/>
    <sheet name="IETU" sheetId="10" r:id="rId10"/>
    <sheet name="PTU" sheetId="11" r:id="rId11"/>
    <sheet name="Coef" sheetId="12" r:id="rId12"/>
    <sheet name="CVENTAS" sheetId="13" r:id="rId13"/>
  </sheets>
  <definedNames>
    <definedName name="_xlnm.Print_Area" localSheetId="6">'BALANCE'!$A$1:$D$54</definedName>
    <definedName name="_xlnm.Print_Area" localSheetId="0">'CIFRAS'!$A$1:$E$44</definedName>
    <definedName name="_xlnm.Print_Area" localSheetId="4">'CONCIETU'!$A$1:$D$27</definedName>
    <definedName name="_xlnm.Print_Area" localSheetId="3">'CONCIL'!$A$1:$D$28</definedName>
    <definedName name="_xlnm.Print_Area" localSheetId="12">'CVENTAS'!$A$1:$B$24</definedName>
    <definedName name="_xlnm.Print_Area" localSheetId="5">'DATOS'!$A$1:$D$15</definedName>
    <definedName name="_xlnm.Print_Area" localSheetId="2">'E-RES'!$A$1:$D$54</definedName>
    <definedName name="_xlnm.Print_Area" localSheetId="7">'IDE'!$A$1:$B$33</definedName>
    <definedName name="_xlnm.Print_Area" localSheetId="9">'IETU'!$A$1:$C$57</definedName>
    <definedName name="_xlnm.Print_Area" localSheetId="8">'ISR_IA'!$A$1:$D$19</definedName>
  </definedNames>
  <calcPr fullCalcOnLoad="1"/>
</workbook>
</file>

<file path=xl/sharedStrings.xml><?xml version="1.0" encoding="utf-8"?>
<sst xmlns="http://schemas.openxmlformats.org/spreadsheetml/2006/main" count="435" uniqueCount="375">
  <si>
    <t>b. PTU no cobrada en el ejercicio anterior</t>
  </si>
  <si>
    <t>f. Coeficiente de utilidad por aplicar en el ejercicio siguiente</t>
  </si>
  <si>
    <t>g. Porcentaje de participación consolidable</t>
  </si>
  <si>
    <t>i. Saldo actualizado de la cuenta de utilidad fiscal neta</t>
  </si>
  <si>
    <t>k. Saldo actualizado de la cuenta de capital de aportación</t>
  </si>
  <si>
    <t>l. En caso de ser controlada indique RFC de la controladora</t>
  </si>
  <si>
    <t>m. Provenientes de la cuenta de utilidad fiscal neta (CUFIN)</t>
  </si>
  <si>
    <t>n. De la cuenta de utilidad fiscal neta reinvertida (CUFINRE)</t>
  </si>
  <si>
    <t xml:space="preserve">j. Saldo act.de la cuenta de utilidad fiscal (neta) reinvertida </t>
  </si>
  <si>
    <t>Registro federal de contribuyentes</t>
  </si>
  <si>
    <t>Apellido paterno, materno y nombre(s)</t>
  </si>
  <si>
    <t>ACTIVO</t>
  </si>
  <si>
    <t>PASIVO</t>
  </si>
  <si>
    <t>CAPITAL CONTABLE</t>
  </si>
  <si>
    <t>Concepto</t>
  </si>
  <si>
    <t>Deducción en el ejercicio</t>
  </si>
  <si>
    <t>Adquisiciones durante el ejercicio</t>
  </si>
  <si>
    <t>a. PTU generada en el ejercicio al que corresponde esta declaración</t>
  </si>
  <si>
    <t xml:space="preserve">c. Pérdidas fiscales de ejercicios anteriores pend. de amortizar actualizadas </t>
  </si>
  <si>
    <t>h. ISR causado en exceso del IMPAC en los 3 ejerc.ant., pendiente de aplicar</t>
  </si>
  <si>
    <t>sugerido:</t>
  </si>
  <si>
    <t>Ingresos acumulables</t>
  </si>
  <si>
    <t>Coeficiente de utilidad</t>
  </si>
  <si>
    <t>Utilidad fiscal del ejercicio</t>
  </si>
  <si>
    <t>= Utilidad para coeficiente</t>
  </si>
  <si>
    <t>= Ingresos nominales</t>
  </si>
  <si>
    <t>Menos: Ajuste anual por inflación acumulable</t>
  </si>
  <si>
    <t>Más: Deducción inmediata de inversiones</t>
  </si>
  <si>
    <t>e. Saldo promedio anual de las deudas</t>
  </si>
  <si>
    <t>d. Saldo promedio anual de los créditos</t>
  </si>
  <si>
    <t>Deducción inmediata en el ejercicio (sólo en los bienes, lugares y ejercicios autorizados)</t>
  </si>
  <si>
    <t>DATOS DE LA EMPRESA</t>
  </si>
  <si>
    <t>Pagos provisionales efectuados</t>
  </si>
  <si>
    <t>Impuesto a cargo del ejercicio</t>
  </si>
  <si>
    <t>Saldo a favor del ejercicio</t>
  </si>
  <si>
    <t>Denominación o razón social</t>
  </si>
  <si>
    <t>Ciudad y código postal</t>
  </si>
  <si>
    <t>Teléfono</t>
  </si>
  <si>
    <t>A. PARTICIPACIÓN DE LOS TRABAJADORES EN LAS UTILIDADES</t>
  </si>
  <si>
    <t>B. CIFRAS AL CIERRE DEL EJERCICIO</t>
  </si>
  <si>
    <t>C. DIVIDENDOS O UTILIDADES DISTRIBUIDOS</t>
  </si>
  <si>
    <t>DATOS DEL REPRESENTANTE LEGAL</t>
  </si>
  <si>
    <t>D. INVERSIONES</t>
  </si>
  <si>
    <t>E. ESTADO DE RESULTADOS</t>
  </si>
  <si>
    <t>F. CONCILIACIÓN ENTRE EL RESULTADO CONTABLE Y EL FISCAL</t>
  </si>
  <si>
    <t>G. DATOS DE ALGUNAS DEDUCCIONES AUTORIZADAS</t>
  </si>
  <si>
    <t>H. ESTADO DE POSICIÓN FINANCIERA (BALANCE)</t>
  </si>
  <si>
    <t>I. DETERMINACIÓN DEL IMPUESTO SOBRE LA RENTA</t>
  </si>
  <si>
    <t>Calle y número, colonia</t>
  </si>
  <si>
    <t>CURP</t>
  </si>
  <si>
    <t>Administración Local de Recaudación</t>
  </si>
  <si>
    <t>Terrenos</t>
  </si>
  <si>
    <t>Construcciones</t>
  </si>
  <si>
    <t>Maquinaria y equipo</t>
  </si>
  <si>
    <t>Mobiliario y equipo de oficina</t>
  </si>
  <si>
    <t>Equipo de transporte Automóviles</t>
  </si>
  <si>
    <t>Equipo de transporte Otros</t>
  </si>
  <si>
    <t>Otras inversiones en activos fijos</t>
  </si>
  <si>
    <t>Maq.y eq.para gen.energía (fuentes renovables)</t>
  </si>
  <si>
    <t>Adaptación a instalaciones para discapacitados</t>
  </si>
  <si>
    <t>Total</t>
  </si>
  <si>
    <t>Ventas y/o servicios nacionales</t>
  </si>
  <si>
    <t>Ventas y/o servicios extranjeros</t>
  </si>
  <si>
    <t>Devoluciones, descuentos y bon.s/ventas nac.</t>
  </si>
  <si>
    <t>Devoluciones, descuentos y bon.s/ventas extr.</t>
  </si>
  <si>
    <t>Ingresos netos</t>
  </si>
  <si>
    <t>Inventario inicial</t>
  </si>
  <si>
    <t>Compras netas nacionales</t>
  </si>
  <si>
    <t>Compras netas de importación</t>
  </si>
  <si>
    <t>Inventario final</t>
  </si>
  <si>
    <t>Costo de mercancías</t>
  </si>
  <si>
    <t>Mano de obra</t>
  </si>
  <si>
    <t>Maquilas</t>
  </si>
  <si>
    <t>Gastos indirectos de fabricación</t>
  </si>
  <si>
    <t>Costo de ventas y/o servicios</t>
  </si>
  <si>
    <t>Utilidad o (pérdida) bruta</t>
  </si>
  <si>
    <t>Gastos de operación</t>
  </si>
  <si>
    <t>Utilidad o (pérdida) de operación</t>
  </si>
  <si>
    <t>Intereses dev. a favor y ganancia cambiaria</t>
  </si>
  <si>
    <t>Intereses dev. a cargo y pérdida cambiaria</t>
  </si>
  <si>
    <t>Ingresos por partidas discontinuas y extraord.</t>
  </si>
  <si>
    <t>Gastos por partidas discontinuas y extraord.</t>
  </si>
  <si>
    <t>Utilidad o pérdida antes de impuestos</t>
  </si>
  <si>
    <t>Utilidad o pérdida neta</t>
  </si>
  <si>
    <t>G. DATOS INFORMATIVOS DEL COSTO DE VENTAS FISCAL</t>
  </si>
  <si>
    <t>DATOS DEL INVENTARIO BASE:</t>
  </si>
  <si>
    <t>Indique el método para determinar el valor del inventario base</t>
  </si>
  <si>
    <t>DATOS INFORMATIVOS:</t>
  </si>
  <si>
    <t>Monto del inventario inicial</t>
  </si>
  <si>
    <t>OPCIÓN DE ACUMULACIÓN DE INVENTARIOS</t>
  </si>
  <si>
    <t>Indique el método de valuación del inventario base</t>
  </si>
  <si>
    <t>Inventario base al 31 de diciembre de 2004</t>
  </si>
  <si>
    <t>Saldo pendiente por deducir al 1° de enero de 2005</t>
  </si>
  <si>
    <t>Pérdidas fiscales pendientes de disminuir al 31 de diciembre de 2004</t>
  </si>
  <si>
    <t>Diferencia de la comparación de inventarios de importación</t>
  </si>
  <si>
    <t>Valor del inventario acumulable del ejercicio que declara</t>
  </si>
  <si>
    <t>Porcentaje de acumulación</t>
  </si>
  <si>
    <t>Inventario acumulable del ejercicio que declara</t>
  </si>
  <si>
    <t>SISTEMAS Y BASES DE VALUACIÓN</t>
  </si>
  <si>
    <t>Indique la opción para determinar el costo de lo vendido</t>
  </si>
  <si>
    <t>Indique la base de costos utilizada</t>
  </si>
  <si>
    <t>MÉTODOS DE VALUACIÓN:</t>
  </si>
  <si>
    <t>Indique el método de valuación utilizado</t>
  </si>
  <si>
    <t>Efectos de reexpresión</t>
  </si>
  <si>
    <t>Resultado por posición monetaria</t>
  </si>
  <si>
    <t>Utilidad o pérdida neta histórica</t>
  </si>
  <si>
    <t>Ingresos fiscales no contables</t>
  </si>
  <si>
    <t>Ajuste anual por inflación acumulable</t>
  </si>
  <si>
    <t>Anticipos de clientes</t>
  </si>
  <si>
    <t>Intereses moratorios efectivamente cobrados</t>
  </si>
  <si>
    <t>Ganancia en la enajenación de acc. o reemb. de K</t>
  </si>
  <si>
    <t>Ganancia en enajenación de terrenos y A.F.</t>
  </si>
  <si>
    <t>Inventario acumulable</t>
  </si>
  <si>
    <t>Otros ingresos fiscales no contables</t>
  </si>
  <si>
    <t>Deducciones contables no fiscales</t>
  </si>
  <si>
    <t>Costo de ventas</t>
  </si>
  <si>
    <t>Depreciación y amortización contable</t>
  </si>
  <si>
    <t>Gastos que no reúnen requisitos fiscales</t>
  </si>
  <si>
    <t>Pérdida contable en enajenación de acciones</t>
  </si>
  <si>
    <t>Pérdida contable en enajenación de activo fijo</t>
  </si>
  <si>
    <t>Pérdida en participación subsidiaria</t>
  </si>
  <si>
    <t>Ints.dev.que exc.valor de merc. y morat.pag. o no</t>
  </si>
  <si>
    <t>Otras deducciones contables no fiscales</t>
  </si>
  <si>
    <t>Deducciones fiscales no contables</t>
  </si>
  <si>
    <t>Ajuste anual por inflación deducible</t>
  </si>
  <si>
    <t>Adq.netas de merc.,M.P.y productos (compras)</t>
  </si>
  <si>
    <t>Costo de lo vendido fiscal</t>
  </si>
  <si>
    <t>Mano de obra directa</t>
  </si>
  <si>
    <t>Deducción de inversiones</t>
  </si>
  <si>
    <t>Estímulo fiscal por deducción inmediata de inv.</t>
  </si>
  <si>
    <t>Pérdida fiscal en enajenación de acciones</t>
  </si>
  <si>
    <t>Pérdida fiscal en enajenac.de terrenos y A.F.</t>
  </si>
  <si>
    <t>Intereses moratorios efectivamente pagados</t>
  </si>
  <si>
    <t>Otras deducciones fiscales no contables</t>
  </si>
  <si>
    <t>Ingresos contables no fiscales</t>
  </si>
  <si>
    <t>Ints. moratorios devengados a favor cobrados o no</t>
  </si>
  <si>
    <t>Anticipos de clientes de ejercicios anteriores</t>
  </si>
  <si>
    <t>Saldos a favor de impuestos y su actualización</t>
  </si>
  <si>
    <t>Utilidad contable en enajenación de activo fijo</t>
  </si>
  <si>
    <t>Utilidad contable en enajenación de acciones</t>
  </si>
  <si>
    <t>Utilidad en participación subsidiaria</t>
  </si>
  <si>
    <t>Otros ingresos contables no fiscales</t>
  </si>
  <si>
    <t>Utilidad o pérdida fiscal</t>
  </si>
  <si>
    <t>Sueldos y salarios</t>
  </si>
  <si>
    <t>Honorarios pagados a personas físicas</t>
  </si>
  <si>
    <t>Regalías y asistencia técnica</t>
  </si>
  <si>
    <t>Donativos otorgados</t>
  </si>
  <si>
    <t>Uso o goce temporal de bienes pagados a P.F.</t>
  </si>
  <si>
    <t>Fletes y acarreos pagados a personas físicas</t>
  </si>
  <si>
    <t>Seguros y fianzas</t>
  </si>
  <si>
    <t>Pérdida por créditos incobrables</t>
  </si>
  <si>
    <t>Viáticos y gastos de viaje</t>
  </si>
  <si>
    <t>Combustible y lubricantes</t>
  </si>
  <si>
    <t>Crédito al salario no disminuido de contribuciones</t>
  </si>
  <si>
    <t>Impuesto sust. del crédito al salario efect.pagado</t>
  </si>
  <si>
    <t>Aportaciones SAR, INFONAVIT y jubilaciones</t>
  </si>
  <si>
    <t>Cuotas al IMSS</t>
  </si>
  <si>
    <t>Consumo en restaurantes</t>
  </si>
  <si>
    <t>Contribuciones a favor</t>
  </si>
  <si>
    <t>Inventarios</t>
  </si>
  <si>
    <t>Otros activos circulantes</t>
  </si>
  <si>
    <t>Equipo de transporte</t>
  </si>
  <si>
    <t>Otros activos fijos</t>
  </si>
  <si>
    <t>Depreciación acumulada</t>
  </si>
  <si>
    <t>Cargos y gastos diferidos</t>
  </si>
  <si>
    <t>Amortización acumulada</t>
  </si>
  <si>
    <t>Contribuciones por pagar</t>
  </si>
  <si>
    <t>Otros pasivos</t>
  </si>
  <si>
    <t>Suma pasivo</t>
  </si>
  <si>
    <t>Suma activo</t>
  </si>
  <si>
    <t>Capital social proveniente de aportaciones</t>
  </si>
  <si>
    <t>Capital social proveniente de capitalización</t>
  </si>
  <si>
    <t>Reservas</t>
  </si>
  <si>
    <t>Otras cuentas de capital</t>
  </si>
  <si>
    <t>Aportaciones para futuros aumentos de capital</t>
  </si>
  <si>
    <t>Utilidades acumuladas</t>
  </si>
  <si>
    <t>Utilidad del ejercicio</t>
  </si>
  <si>
    <t>Pérdidas acumuladas</t>
  </si>
  <si>
    <t>Pérdida del ejercicio</t>
  </si>
  <si>
    <t>Actualización del capital contable</t>
  </si>
  <si>
    <t>Suma capital contable</t>
  </si>
  <si>
    <t>Suma pasivo más capital contable</t>
  </si>
  <si>
    <t>Total de ingresos acumulables</t>
  </si>
  <si>
    <t>Total deducciones autorizadas y deduc.inm.de inv.</t>
  </si>
  <si>
    <t>PTU pagada en el ejercicio</t>
  </si>
  <si>
    <t>Pérdida fiscal del ejercicio</t>
  </si>
  <si>
    <t>Utilidad o pérdida fiscal antes de PTU</t>
  </si>
  <si>
    <t>Pérdidas fiscales de ejerc.ant.que se aplican</t>
  </si>
  <si>
    <t>Resultado fiscal</t>
  </si>
  <si>
    <t>Impuesto sobre la renta del ejercicio</t>
  </si>
  <si>
    <t>Reducciones de ISR</t>
  </si>
  <si>
    <t>Impuesto causado en el ejercicio</t>
  </si>
  <si>
    <t>Impuesto retenido al contribuyente</t>
  </si>
  <si>
    <t>Impuesto acreditable pagado en el extranjero</t>
  </si>
  <si>
    <t>Impuesto acreditable por dividendos distribuidos</t>
  </si>
  <si>
    <t>Diferencia a cargo</t>
  </si>
  <si>
    <t>Diferencia a favor</t>
  </si>
  <si>
    <t>Más: Anticipos o rendimientos en los términos de la fracción II del artículo 110</t>
  </si>
  <si>
    <t>Acumulación de inventarios</t>
  </si>
  <si>
    <t>Primeras entradas, primeras salidas</t>
  </si>
  <si>
    <t>Últimas entradas, primeras salidas</t>
  </si>
  <si>
    <t>Costo identificado</t>
  </si>
  <si>
    <t>Costo promedio</t>
  </si>
  <si>
    <t>Costeo absorbente</t>
  </si>
  <si>
    <t>Costeo directo</t>
  </si>
  <si>
    <t>Costos históricos</t>
  </si>
  <si>
    <t>Costos predeterminados</t>
  </si>
  <si>
    <t>Detallista</t>
  </si>
  <si>
    <t>IMPUESTO EMPRESARIAL A TASA ÚNICA</t>
  </si>
  <si>
    <t>INGRESOS</t>
  </si>
  <si>
    <t>Enajenación de bienes</t>
  </si>
  <si>
    <t>Exentos por enajenación de bienes</t>
  </si>
  <si>
    <t>Prestación de servicios independientes</t>
  </si>
  <si>
    <t>Uso o goce temporal de bienes</t>
  </si>
  <si>
    <t>Exentos por prestación de servicios independientes</t>
  </si>
  <si>
    <t>Exentos por uso o goce temporal de bienes</t>
  </si>
  <si>
    <t>Otros ingresos</t>
  </si>
  <si>
    <t>Total de ingresos gravados</t>
  </si>
  <si>
    <t>DEDUCCIONES</t>
  </si>
  <si>
    <t>Deducción de inversiones (activo fijo)</t>
  </si>
  <si>
    <t>Contribuciones a cargo</t>
  </si>
  <si>
    <t>Erogaciones por aprovechamientos</t>
  </si>
  <si>
    <t>Devoluciones, descuentos o bonificaciones, depósitos o anticipos</t>
  </si>
  <si>
    <t>Indemnizaciones por daños y perjuicios y penas convencionales</t>
  </si>
  <si>
    <t>Donativos</t>
  </si>
  <si>
    <t>Pérdidas por créditos incobrables y caso fortuito o fuerza mayor</t>
  </si>
  <si>
    <t>Deducción adicional por inversiones</t>
  </si>
  <si>
    <t>Deducción por cuentas y documentos por pagar</t>
  </si>
  <si>
    <t>Otras deducciones autorizadas</t>
  </si>
  <si>
    <t>Impuesto causado</t>
  </si>
  <si>
    <t>Crédito fiscal por deducciones mayores a los ingresos</t>
  </si>
  <si>
    <t>Acreditamiento por sueldos y salarios gravados</t>
  </si>
  <si>
    <t>Crédito fiscal por inversiones (adquiridas de 1998 a 2007)</t>
  </si>
  <si>
    <t>Crédito fiscal por inventarios</t>
  </si>
  <si>
    <t>Crédito fiscal de deducción inmediata (pérdidas fiscales)</t>
  </si>
  <si>
    <t>Impuesto a cargo (1a. diferencia)</t>
  </si>
  <si>
    <t>ISR propio por acreditar por distribución de dividendos o utilidades</t>
  </si>
  <si>
    <t>Acreditamiento del ISR propio pagado en el extranjero</t>
  </si>
  <si>
    <t>Impuesto a cargo (2a. diferencia)</t>
  </si>
  <si>
    <t>Acreditamiento para empresas maquiladoras</t>
  </si>
  <si>
    <t>Otras cantidades a cargo</t>
  </si>
  <si>
    <t>Otras cantidades a favor</t>
  </si>
  <si>
    <t>Impuesto a favor del ejercicio</t>
  </si>
  <si>
    <t>DATOS INFORMATIVOS</t>
  </si>
  <si>
    <t>Total de saldos pendientes por deducir actualizado de las inversiones adquiridas de 1998 a 2007</t>
  </si>
  <si>
    <t>Monto total de deducción adicional por inversiones adquiridas de septiembre a diciembre del 2007</t>
  </si>
  <si>
    <t>Base determinada para identificar el crédito fiscal de inventarios</t>
  </si>
  <si>
    <t>Base para identificar el crédito fiscal de pérdidas fiscales por deducción inmediata o deducción de terrenos</t>
  </si>
  <si>
    <t>Parte proporcional del IETU por las actividades de maquila</t>
  </si>
  <si>
    <t>Parte proporcional del ISR propio</t>
  </si>
  <si>
    <t>Contraprestaciones que efectivamente se cobren en el periodo por las enajenaciones a plazo</t>
  </si>
  <si>
    <t>Parte proporcional del ISR acreditable contra IETU</t>
  </si>
  <si>
    <t>Utilidad fiscal para pagos provisionales en las actividades de maquila</t>
  </si>
  <si>
    <t>Total de deducciones autorizadas</t>
  </si>
  <si>
    <t>Utilidad o pérdida fiscal para ISR</t>
  </si>
  <si>
    <t>Deducciones para IETU y no para ISR</t>
  </si>
  <si>
    <t>Inversiones</t>
  </si>
  <si>
    <t>Ingresos para IETU mas no para ISR</t>
  </si>
  <si>
    <t>Depósitos recibidos en garantía</t>
  </si>
  <si>
    <t>Otro concepto</t>
  </si>
  <si>
    <t>Deducciones para ISR mas no para IETU</t>
  </si>
  <si>
    <t>Ingresos para ISR y no para IETU</t>
  </si>
  <si>
    <t>Previsión social</t>
  </si>
  <si>
    <t>Regalías a partes relacionadas por uso de intangibles</t>
  </si>
  <si>
    <t>Pagos de aseguradoras por siniestros amparados</t>
  </si>
  <si>
    <t>Utilidad o pérdida para IETU</t>
  </si>
  <si>
    <t>NOMBRE DE LA EMPRESA</t>
  </si>
  <si>
    <t>Aportac. para fondos de pensiones y jubilaciones</t>
  </si>
  <si>
    <t>Pérdida por operaciones financieras derivadas</t>
  </si>
  <si>
    <t>Diversos estímulos</t>
  </si>
  <si>
    <t>Equipo de cómputo</t>
  </si>
  <si>
    <t>Gastos, cargos diferidos y erog. en per. preop.</t>
  </si>
  <si>
    <t>Terrenos (costo de adquisición)</t>
  </si>
  <si>
    <t>Seguridad social (seguro social, retiro, vivienda)</t>
  </si>
  <si>
    <t>F. CONCILIACIÓN ENTRE EL RESULTADO PARA ISR Y EL RESULTADO PARA IETU</t>
  </si>
  <si>
    <t>Cuentas y documentos por cobrar nacionales</t>
  </si>
  <si>
    <t>Cuentas y documentos por cobrar del extranjero</t>
  </si>
  <si>
    <t>Efectivo y depósitos en instituciones de crédito nac.</t>
  </si>
  <si>
    <t>Efectivo y depósitos en instituciones de crédito del extr.</t>
  </si>
  <si>
    <t>Inversiones en valores (excepto acciones) nacionales</t>
  </si>
  <si>
    <t>Inversiones en valores (excepto acciones) en el extr.</t>
  </si>
  <si>
    <t>Conceptos deducibles pendientes de pago*</t>
  </si>
  <si>
    <t>Conceptos acumulables pendientes de cobro**</t>
  </si>
  <si>
    <t>* En la práctica es el saldo de la cuenta de proveedores, si está correcta y depurada, considerando el importe sin IVA y sin saldos de 2007 y anteriores.</t>
  </si>
  <si>
    <t>** En la práctica es el saldo de la cuenta de clientes, si está correcta y depurada, considerando el importe sin IVA y sin saldos de 2007 y anteriores.</t>
  </si>
  <si>
    <t>Acreditamiento por aportaciones de seguridad social</t>
  </si>
  <si>
    <t>Menos: Ganancia cambiaria no acumulable</t>
  </si>
  <si>
    <t>Más: Dif. entre monto enaj. A.F.y su ganancia acumulable</t>
  </si>
  <si>
    <t>= Ingresos acumulables para PTU</t>
  </si>
  <si>
    <t>Deducciones autorizadas</t>
  </si>
  <si>
    <t>Menos: Deducción de inversiones</t>
  </si>
  <si>
    <t>Menos: Deducción inmediata de inversiones</t>
  </si>
  <si>
    <t>Menos: Ajuste anual por inflación deducible</t>
  </si>
  <si>
    <t>Más: Deducción contable de inversiones</t>
  </si>
  <si>
    <t>= Deducciones autorizadas para PTU</t>
  </si>
  <si>
    <t>Utilidad base de la PTU</t>
  </si>
  <si>
    <t>PTU del ejercicio</t>
  </si>
  <si>
    <t>Compras, mano de obra y gastos de fabricación y maquilas</t>
  </si>
  <si>
    <t>o. No provenientes de la CUFIN ni de la CUFINRE en efectivo</t>
  </si>
  <si>
    <t>p. No provenientes de la CUFIN ni de la CUFINRE en acciones</t>
  </si>
  <si>
    <t>Monto del impuesto pagado que no proviene de la CUFIN ni CUFINRE</t>
  </si>
  <si>
    <t>Monto del impuesto pagado de las utilidades provenientes de la CUFINRE</t>
  </si>
  <si>
    <t>DATOS INFORMATIVOS DEL IMPUESTO SOBRE LA RENTA</t>
  </si>
  <si>
    <t>Total del estímulo por proyectos en investigación y desarrollo tecnológico de ejericios anteriores aplicado en el ejercicio</t>
  </si>
  <si>
    <t>Total del estímulo por proyectos en la producción cinematográfica nacional de ejericios anteriores aplicado en el ejercicio</t>
  </si>
  <si>
    <t>Partes relacionadas</t>
  </si>
  <si>
    <t>Partes no relacionadas</t>
  </si>
  <si>
    <t>Intereses dev. a favor nacionales</t>
  </si>
  <si>
    <t>Intereses dev. a favor del extranjero</t>
  </si>
  <si>
    <t>Intereses moratorios a favor nacionales</t>
  </si>
  <si>
    <t>Intereses moratorios a favor del extranjero</t>
  </si>
  <si>
    <t>Ganancia cambiaria</t>
  </si>
  <si>
    <t>Intereses dev. a cargo nacionales</t>
  </si>
  <si>
    <t>Intereses dev. a cargo del extranjero</t>
  </si>
  <si>
    <t>Intereses moratorios a cargo nacionales</t>
  </si>
  <si>
    <t>Intereses moratorios a cargo del extranjero</t>
  </si>
  <si>
    <t>Pérdida cambiaria</t>
  </si>
  <si>
    <t>Resultado por posición monetaria favorable</t>
  </si>
  <si>
    <t>Resultado por posición monetaria desfavorable</t>
  </si>
  <si>
    <t>Otras operaciones financieras nacionales</t>
  </si>
  <si>
    <t>Otras operaciones financieras extranjeras</t>
  </si>
  <si>
    <t>Resultado integral de financiamiento</t>
  </si>
  <si>
    <t>Otros gastos nacionales</t>
  </si>
  <si>
    <t>Otros gastos extranjeros</t>
  </si>
  <si>
    <t>Otros productos extranjeros</t>
  </si>
  <si>
    <t>Otros productos nacionales</t>
  </si>
  <si>
    <t>ISR</t>
  </si>
  <si>
    <t>PTU</t>
  </si>
  <si>
    <t>IETU</t>
  </si>
  <si>
    <t>Efectos de reexpresión favorables excepto repomo</t>
  </si>
  <si>
    <t>Efectos de reexpresión desfavorables excepto repomo</t>
  </si>
  <si>
    <t>ISR, IETU y PTU</t>
  </si>
  <si>
    <t>NOTA IMPORTANTE:</t>
  </si>
  <si>
    <t>Contribuciones pagadas exc.ISR, IETU e IVA</t>
  </si>
  <si>
    <t>Inversiones en acciones nacionales</t>
  </si>
  <si>
    <t>Inversiones en acciones del extranjero</t>
  </si>
  <si>
    <t>Construcciones en proceso</t>
  </si>
  <si>
    <t>Cuentas y documentos por pagar del extranjero</t>
  </si>
  <si>
    <t>Cuentas y documentos por pagar nacionales</t>
  </si>
  <si>
    <t>Insuficiencia en la actualización del capital</t>
  </si>
  <si>
    <t>Exceso en la actualización del capital</t>
  </si>
  <si>
    <t>DATOS ADICIONALES DEL IMPUESTO ACREDITABLE A LOS DEPÓSITOS EN EFECTIVO</t>
  </si>
  <si>
    <t>RFC de la institución del sistema financiero</t>
  </si>
  <si>
    <t>Monto del impuesto a los depósitos en efectivo</t>
  </si>
  <si>
    <t>Total de impuestos recaudados al contribuyente y/o pagados por terceros</t>
  </si>
  <si>
    <t>Impuesto pagado directamente por el contribuyente, no recaudado por la institución del sistema financiero</t>
  </si>
  <si>
    <t>Total del impuesto a los depósitos en efectivo</t>
  </si>
  <si>
    <t>Acreditamientos de IDE efectuados contra el ISR a cargo (propio)</t>
  </si>
  <si>
    <t>Acreditamientos de IDE efectuados contra el ISR retenido a terceros</t>
  </si>
  <si>
    <t>Compensaciones de IDE efectuadas durante el ejercicio</t>
  </si>
  <si>
    <t>Comp. de IDE efectuadas desde el inicio del siguiente ejercicio a la fecha de presentación de la declaración</t>
  </si>
  <si>
    <t>IDE compensado en consolidación</t>
  </si>
  <si>
    <t>Devoluciones de IDE solicitadas durante el ejercicio</t>
  </si>
  <si>
    <t>Dev. de IDE solicitadas desde el inicio del siguiente ejercicio a la fecha de presentación de la declaración</t>
  </si>
  <si>
    <t>Diferencia de IDE</t>
  </si>
  <si>
    <t xml:space="preserve">Otras disminuciones de IDE. Especifique: </t>
  </si>
  <si>
    <t>Crédito fiscal IETU por deducciones mayores a los ingresos</t>
  </si>
  <si>
    <t>Impuesto acreditable por depósitos en efectivo del ej.</t>
  </si>
  <si>
    <t>ISR pagado en exceso aplicado contra el IETU</t>
  </si>
  <si>
    <t>IDE pendiente de aplicar del ejercicio</t>
  </si>
  <si>
    <t>Erogaciones por servicios</t>
  </si>
  <si>
    <t>Erogaciones por bienes</t>
  </si>
  <si>
    <t>Erogaciones por arrendamiento (de bienes muebles o inmuebles)</t>
  </si>
  <si>
    <t>Pago de instituciones de seguros y fianzas</t>
  </si>
  <si>
    <t>Crédito fiscal por enajenaciones a plazos</t>
  </si>
  <si>
    <t>ISR propio del ejercicio</t>
  </si>
  <si>
    <t>Pagos provisionales de IETU</t>
  </si>
  <si>
    <t>ISR pagado en exceso aplicado contra IETU</t>
  </si>
  <si>
    <t>Exc. de p. prov. de IETU acreditados contra p. prov. de ISR mismo periodo</t>
  </si>
  <si>
    <t>ESTA HOJA NO ES PARTE DE LA DECLARACIÓN ANUAL, ES UNA CONCILIACIÓN QUE PUEDE SER ÚTIL PARA COMPROBAR LOS CÁLCULOS FISCALES, AL VINCULAR</t>
  </si>
  <si>
    <t>EL ESTADO DE RESULTADOS CONTABLE CON LA UTILIDAD O PÉRDIDA FISCAL Y ÉSTA CON EL RESULTADO PARA IETU. PERO PUEDE SER MUY COMPLICADA DE ELABORAR</t>
  </si>
  <si>
    <t>Monto de la materia prima consumida, mano de obra y los gastos indirectos deducibles</t>
  </si>
  <si>
    <t>Cálculo de la PTU del ejercicio fiscal 2010</t>
  </si>
  <si>
    <t>Pagos provisionales para el ejercicio 2011</t>
  </si>
  <si>
    <t>R.F.C.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</si>
</sst>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_-* #,##0.0000_-;\-* #,##0.0000_-;_-* &quot;-&quot;????_-;_-@_-"/>
    <numFmt numFmtId="173" formatCode="_-* #,##0_-;\-* #,##0_-;_-* &quot;0&quot;_-;_-@_-"/>
    <numFmt numFmtId="174" formatCode="0.0000"/>
    <numFmt numFmtId="175" formatCode="_-* #,##0.0_-;\-* #,##0.0_-;_-* &quot;0&quot;_-;_-@_-"/>
    <numFmt numFmtId="176" formatCode="_-* #,##0.00_-;\-* #,##0.00_-;_-* &quot;0&quot;_-;_-@_-"/>
    <numFmt numFmtId="177" formatCode="_-* #,##0.000_-;\-* #,##0.000_-;_-* &quot;0&quot;_-;_-@_-"/>
    <numFmt numFmtId="178" formatCode="_-* #,##0.0000_-;\-* #,##0.0000_-;_-* &quot;0&quot;_-;_-@_-"/>
    <numFmt numFmtId="179" formatCode="_-* #,##0.00000_-;\-* #,##0.00000_-;_-* &quot;0&quot;_-;_-@_-"/>
    <numFmt numFmtId="180" formatCode="_-* #,##0.000000_-;\-* #,##0.000000_-;_-* &quot;0&quot;_-;_-@_-"/>
    <numFmt numFmtId="181" formatCode="_-* #,##0.0000000_-;\-* #,##0.0000000_-;_-* &quot;0&quot;_-;_-@_-"/>
    <numFmt numFmtId="182" formatCode="0.0%"/>
  </numFmts>
  <fonts count="4">
    <font>
      <sz val="10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173" fontId="0" fillId="0" borderId="0" xfId="0" applyAlignment="1">
      <alignment/>
    </xf>
    <xf numFmtId="173" fontId="0" fillId="0" borderId="0" xfId="0" applyAlignment="1" quotePrefix="1">
      <alignment horizontal="left"/>
    </xf>
    <xf numFmtId="173" fontId="0" fillId="0" borderId="0" xfId="0" applyAlignment="1">
      <alignment horizontal="left"/>
    </xf>
    <xf numFmtId="173" fontId="0" fillId="0" borderId="0" xfId="0" applyAlignment="1">
      <alignment horizontal="centerContinuous"/>
    </xf>
    <xf numFmtId="173" fontId="2" fillId="0" borderId="0" xfId="0" applyFont="1" applyAlignment="1" quotePrefix="1">
      <alignment horizontal="centerContinuous"/>
    </xf>
    <xf numFmtId="173" fontId="2" fillId="0" borderId="0" xfId="0" applyFont="1" applyAlignment="1">
      <alignment horizontal="centerContinuous"/>
    </xf>
    <xf numFmtId="173" fontId="2" fillId="0" borderId="0" xfId="0" applyFont="1" applyAlignment="1">
      <alignment horizontal="center"/>
    </xf>
    <xf numFmtId="173" fontId="2" fillId="0" borderId="0" xfId="0" applyFont="1" applyAlignment="1">
      <alignment/>
    </xf>
    <xf numFmtId="173" fontId="0" fillId="0" borderId="0" xfId="0" applyFont="1" applyAlignment="1">
      <alignment horizontal="center" vertical="center"/>
    </xf>
    <xf numFmtId="173" fontId="0" fillId="0" borderId="0" xfId="0" applyFont="1" applyAlignment="1">
      <alignment horizontal="center" vertical="center" wrapText="1"/>
    </xf>
    <xf numFmtId="37" fontId="0" fillId="0" borderId="0" xfId="0" applyNumberFormat="1" applyFill="1" applyBorder="1" applyAlignment="1">
      <alignment/>
    </xf>
    <xf numFmtId="173" fontId="2" fillId="0" borderId="0" xfId="0" applyFont="1" applyAlignment="1">
      <alignment horizontal="left"/>
    </xf>
    <xf numFmtId="173" fontId="0" fillId="0" borderId="0" xfId="0" applyAlignment="1">
      <alignment horizontal="right"/>
    </xf>
    <xf numFmtId="37" fontId="2" fillId="0" borderId="0" xfId="0" applyNumberFormat="1" applyFont="1" applyFill="1" applyBorder="1" applyAlignment="1">
      <alignment/>
    </xf>
    <xf numFmtId="173" fontId="0" fillId="0" borderId="1" xfId="0" applyBorder="1" applyAlignment="1">
      <alignment/>
    </xf>
    <xf numFmtId="174" fontId="2" fillId="0" borderId="0" xfId="15" applyNumberFormat="1" applyFont="1" applyAlignment="1">
      <alignment/>
    </xf>
    <xf numFmtId="173" fontId="0" fillId="0" borderId="0" xfId="0" applyBorder="1" applyAlignment="1">
      <alignment/>
    </xf>
    <xf numFmtId="173" fontId="0" fillId="0" borderId="0" xfId="0" applyAlignment="1" quotePrefix="1">
      <alignment horizontal="center" vertical="center" wrapText="1"/>
    </xf>
    <xf numFmtId="178" fontId="0" fillId="0" borderId="0" xfId="0" applyNumberFormat="1" applyAlignment="1">
      <alignment/>
    </xf>
    <xf numFmtId="173" fontId="0" fillId="0" borderId="0" xfId="0" applyAlignment="1">
      <alignment/>
    </xf>
    <xf numFmtId="10" fontId="0" fillId="0" borderId="0" xfId="0" applyNumberFormat="1" applyAlignment="1">
      <alignment/>
    </xf>
    <xf numFmtId="173" fontId="2" fillId="0" borderId="0" xfId="0" applyFont="1" applyAlignment="1" quotePrefix="1">
      <alignment horizontal="left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0" fillId="0" borderId="0" xfId="0" applyNumberFormat="1" applyAlignment="1">
      <alignment horizontal="center" vertical="center" wrapText="1"/>
    </xf>
    <xf numFmtId="37" fontId="0" fillId="2" borderId="0" xfId="0" applyNumberFormat="1" applyFill="1" applyBorder="1" applyAlignment="1">
      <alignment/>
    </xf>
    <xf numFmtId="173" fontId="0" fillId="2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73" fontId="2" fillId="0" borderId="0" xfId="0" applyFont="1" applyAlignment="1">
      <alignment horizontal="center" vertical="center"/>
    </xf>
    <xf numFmtId="173" fontId="2" fillId="0" borderId="0" xfId="0" applyFont="1" applyAlignment="1" quotePrefix="1">
      <alignment horizontal="center" vertical="center"/>
    </xf>
    <xf numFmtId="173" fontId="2" fillId="0" borderId="0" xfId="0" applyFont="1" applyAlignment="1">
      <alignment/>
    </xf>
    <xf numFmtId="37" fontId="0" fillId="0" borderId="0" xfId="0" applyNumberFormat="1" applyFill="1" applyBorder="1" applyAlignment="1" quotePrefix="1">
      <alignment horizontal="left"/>
    </xf>
    <xf numFmtId="173" fontId="0" fillId="0" borderId="0" xfId="0" applyAlignment="1">
      <alignment/>
    </xf>
    <xf numFmtId="173" fontId="0" fillId="0" borderId="0" xfId="0" applyAlignment="1">
      <alignment horizontal="left"/>
    </xf>
    <xf numFmtId="173" fontId="0" fillId="0" borderId="0" xfId="0" applyAlignment="1" quotePrefix="1">
      <alignment horizontal="left"/>
    </xf>
    <xf numFmtId="173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workbookViewId="0" topLeftCell="A1">
      <selection activeCell="A1" sqref="A1"/>
    </sheetView>
  </sheetViews>
  <sheetFormatPr defaultColWidth="12" defaultRowHeight="12.75"/>
  <cols>
    <col min="1" max="1" width="63.16015625" style="0" customWidth="1"/>
    <col min="2" max="3" width="12.83203125" style="0" customWidth="1"/>
  </cols>
  <sheetData>
    <row r="1" spans="1:3" ht="12.75">
      <c r="A1" s="5" t="s">
        <v>266</v>
      </c>
      <c r="B1" s="3"/>
      <c r="C1" s="3"/>
    </row>
    <row r="5" spans="1:2" ht="12.75">
      <c r="A5" s="5" t="s">
        <v>38</v>
      </c>
      <c r="B5" s="3"/>
    </row>
    <row r="6" spans="1:2" ht="12.75">
      <c r="A6" s="1" t="s">
        <v>17</v>
      </c>
      <c r="B6">
        <f>PTU!C20</f>
        <v>0</v>
      </c>
    </row>
    <row r="7" ht="12.75">
      <c r="A7" t="s">
        <v>0</v>
      </c>
    </row>
    <row r="10" spans="1:2" ht="12.75">
      <c r="A10" s="5" t="s">
        <v>39</v>
      </c>
      <c r="B10" s="3"/>
    </row>
    <row r="11" ht="12.75">
      <c r="A11" s="1" t="s">
        <v>18</v>
      </c>
    </row>
    <row r="12" ht="12.75">
      <c r="A12" s="1" t="s">
        <v>29</v>
      </c>
    </row>
    <row r="13" ht="12.75">
      <c r="A13" s="1" t="s">
        <v>28</v>
      </c>
    </row>
    <row r="14" spans="1:2" ht="12.75">
      <c r="A14" t="s">
        <v>1</v>
      </c>
      <c r="B14" s="18">
        <f>Coef!C14</f>
        <v>0</v>
      </c>
    </row>
    <row r="15" ht="12.75">
      <c r="A15" t="s">
        <v>2</v>
      </c>
    </row>
    <row r="16" ht="12.75">
      <c r="A16" s="1" t="s">
        <v>19</v>
      </c>
    </row>
    <row r="17" ht="12.75">
      <c r="A17" t="s">
        <v>3</v>
      </c>
    </row>
    <row r="18" ht="12.75">
      <c r="A18" s="1" t="s">
        <v>8</v>
      </c>
    </row>
    <row r="19" ht="12.75">
      <c r="A19" t="s">
        <v>4</v>
      </c>
    </row>
    <row r="20" ht="12.75">
      <c r="A20" s="1" t="s">
        <v>5</v>
      </c>
    </row>
    <row r="23" spans="1:3" ht="12.75">
      <c r="A23" s="5" t="s">
        <v>40</v>
      </c>
      <c r="B23" s="3"/>
      <c r="C23" s="3"/>
    </row>
    <row r="24" ht="12.75">
      <c r="A24" t="s">
        <v>6</v>
      </c>
    </row>
    <row r="25" ht="12.75">
      <c r="A25" s="1" t="s">
        <v>7</v>
      </c>
    </row>
    <row r="26" ht="12.75">
      <c r="A26" s="1" t="s">
        <v>298</v>
      </c>
    </row>
    <row r="27" ht="12.75">
      <c r="A27" s="1" t="s">
        <v>299</v>
      </c>
    </row>
    <row r="28" ht="12.75">
      <c r="A28" s="2" t="s">
        <v>300</v>
      </c>
    </row>
    <row r="29" ht="12.75">
      <c r="A29" s="1" t="s">
        <v>301</v>
      </c>
    </row>
    <row r="32" spans="1:5" ht="12.75">
      <c r="A32" s="5" t="s">
        <v>31</v>
      </c>
      <c r="B32" s="3"/>
      <c r="C32" s="3"/>
      <c r="D32" s="3"/>
      <c r="E32" s="3"/>
    </row>
    <row r="33" spans="1:5" ht="12.75">
      <c r="A33" t="s">
        <v>35</v>
      </c>
      <c r="B33" s="35"/>
      <c r="C33" s="35"/>
      <c r="D33" s="35"/>
      <c r="E33" s="35"/>
    </row>
    <row r="34" spans="1:5" ht="12.75">
      <c r="A34" t="s">
        <v>374</v>
      </c>
      <c r="B34" s="35"/>
      <c r="C34" s="35"/>
      <c r="D34" s="35"/>
      <c r="E34" s="35"/>
    </row>
    <row r="35" spans="1:5" ht="12.75">
      <c r="A35" s="1" t="s">
        <v>48</v>
      </c>
      <c r="B35" s="38"/>
      <c r="C35" s="38"/>
      <c r="D35" s="38"/>
      <c r="E35" s="38"/>
    </row>
    <row r="36" spans="1:5" ht="12.75">
      <c r="A36" t="s">
        <v>36</v>
      </c>
      <c r="B36" s="36"/>
      <c r="C36" s="37"/>
      <c r="D36" s="35"/>
      <c r="E36" s="35"/>
    </row>
    <row r="37" spans="1:5" ht="12.75">
      <c r="A37" t="s">
        <v>37</v>
      </c>
      <c r="B37" s="36"/>
      <c r="C37" s="37"/>
      <c r="D37" s="35"/>
      <c r="E37" s="35"/>
    </row>
    <row r="38" spans="1:5" ht="12.75">
      <c r="A38" t="s">
        <v>50</v>
      </c>
      <c r="B38" s="38"/>
      <c r="C38" s="38"/>
      <c r="D38" s="38"/>
      <c r="E38" s="38"/>
    </row>
    <row r="41" spans="1:5" ht="12.75">
      <c r="A41" s="5" t="s">
        <v>41</v>
      </c>
      <c r="B41" s="3"/>
      <c r="C41" s="3"/>
      <c r="D41" s="3"/>
      <c r="E41" s="3"/>
    </row>
    <row r="42" spans="1:5" ht="12.75">
      <c r="A42" s="1" t="s">
        <v>9</v>
      </c>
      <c r="B42" s="35"/>
      <c r="C42" s="35"/>
      <c r="D42" s="35"/>
      <c r="E42" s="35"/>
    </row>
    <row r="43" spans="1:5" ht="12.75">
      <c r="A43" s="2" t="s">
        <v>49</v>
      </c>
      <c r="B43" s="35"/>
      <c r="C43" s="35"/>
      <c r="D43" s="35"/>
      <c r="E43" s="35"/>
    </row>
    <row r="44" spans="1:5" ht="12.75">
      <c r="A44" s="1" t="s">
        <v>10</v>
      </c>
      <c r="B44" s="35"/>
      <c r="C44" s="35"/>
      <c r="D44" s="35"/>
      <c r="E44" s="35"/>
    </row>
  </sheetData>
  <mergeCells count="9">
    <mergeCell ref="B33:E33"/>
    <mergeCell ref="B34:E34"/>
    <mergeCell ref="B35:E35"/>
    <mergeCell ref="B36:E36"/>
    <mergeCell ref="B42:E42"/>
    <mergeCell ref="B44:E44"/>
    <mergeCell ref="B43:E43"/>
    <mergeCell ref="B37:E37"/>
    <mergeCell ref="B38:E38"/>
  </mergeCells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workbookViewId="0" topLeftCell="A1">
      <selection activeCell="A1" sqref="A1"/>
    </sheetView>
  </sheetViews>
  <sheetFormatPr defaultColWidth="12" defaultRowHeight="12.75"/>
  <cols>
    <col min="1" max="1" width="60.83203125" style="0" customWidth="1"/>
    <col min="2" max="2" width="12.83203125" style="0" customWidth="1"/>
  </cols>
  <sheetData>
    <row r="1" spans="1:2" ht="12.75">
      <c r="A1" s="5" t="str">
        <f>CIFRAS!A1</f>
        <v>NOMBRE DE LA EMPRESA</v>
      </c>
      <c r="B1" s="3"/>
    </row>
    <row r="3" spans="1:2" ht="12.75">
      <c r="A3" s="5" t="s">
        <v>208</v>
      </c>
      <c r="B3" s="3"/>
    </row>
    <row r="5" ht="12.75">
      <c r="A5" s="7" t="s">
        <v>209</v>
      </c>
    </row>
    <row r="6" ht="12.75">
      <c r="A6" s="2" t="s">
        <v>210</v>
      </c>
    </row>
    <row r="7" ht="12.75">
      <c r="A7" s="1" t="s">
        <v>211</v>
      </c>
    </row>
    <row r="8" ht="12.75">
      <c r="A8" s="2" t="s">
        <v>212</v>
      </c>
    </row>
    <row r="9" ht="12.75">
      <c r="A9" s="1" t="s">
        <v>214</v>
      </c>
    </row>
    <row r="10" ht="12.75">
      <c r="A10" s="2" t="s">
        <v>213</v>
      </c>
    </row>
    <row r="11" ht="12.75">
      <c r="A11" s="1" t="s">
        <v>215</v>
      </c>
    </row>
    <row r="12" ht="12.75">
      <c r="A12" s="2" t="s">
        <v>216</v>
      </c>
    </row>
    <row r="13" spans="1:2" ht="12.75">
      <c r="A13" s="21" t="s">
        <v>217</v>
      </c>
      <c r="B13" s="7">
        <f>B6-B7+B8-B9+B10-B11+B12</f>
        <v>0</v>
      </c>
    </row>
    <row r="14" ht="12.75">
      <c r="A14" s="11" t="s">
        <v>218</v>
      </c>
    </row>
    <row r="15" ht="12.75">
      <c r="A15" s="1" t="s">
        <v>361</v>
      </c>
    </row>
    <row r="16" ht="12.75">
      <c r="A16" s="1" t="s">
        <v>360</v>
      </c>
    </row>
    <row r="17" ht="12.75">
      <c r="A17" s="1" t="s">
        <v>362</v>
      </c>
    </row>
    <row r="18" ht="12.75">
      <c r="A18" s="2" t="s">
        <v>219</v>
      </c>
    </row>
    <row r="19" ht="12.75">
      <c r="A19" s="2" t="s">
        <v>220</v>
      </c>
    </row>
    <row r="20" ht="12.75">
      <c r="A20" s="1" t="s">
        <v>221</v>
      </c>
    </row>
    <row r="21" ht="12.75">
      <c r="A21" s="2" t="s">
        <v>222</v>
      </c>
    </row>
    <row r="22" ht="12.75">
      <c r="A22" s="2" t="s">
        <v>223</v>
      </c>
    </row>
    <row r="23" ht="12.75">
      <c r="A23" s="1" t="s">
        <v>363</v>
      </c>
    </row>
    <row r="24" ht="12.75">
      <c r="A24" s="1" t="s">
        <v>224</v>
      </c>
    </row>
    <row r="25" ht="12.75">
      <c r="A25" s="2" t="s">
        <v>225</v>
      </c>
    </row>
    <row r="26" ht="12.75">
      <c r="A26" s="1" t="s">
        <v>226</v>
      </c>
    </row>
    <row r="27" ht="12.75">
      <c r="A27" s="2" t="s">
        <v>227</v>
      </c>
    </row>
    <row r="28" ht="12.75">
      <c r="A28" s="2" t="s">
        <v>228</v>
      </c>
    </row>
    <row r="29" spans="1:2" ht="12.75">
      <c r="A29" s="21" t="s">
        <v>253</v>
      </c>
      <c r="B29" s="7">
        <f>SUM(B15:B28)</f>
        <v>0</v>
      </c>
    </row>
    <row r="30" spans="1:2" ht="12.75">
      <c r="A30" s="11" t="str">
        <f>IF(B30&lt;0,"Deducciones que exceden a los ingresos","Base gravable")</f>
        <v>Base gravable</v>
      </c>
      <c r="B30" s="7">
        <f>B13-B29</f>
        <v>0</v>
      </c>
    </row>
    <row r="31" spans="1:2" ht="12.75">
      <c r="A31" s="11" t="s">
        <v>229</v>
      </c>
      <c r="B31" s="7">
        <f>IF(B30&lt;0,0,ROUND(B30*0.175-0.007,0))</f>
        <v>0</v>
      </c>
    </row>
    <row r="32" ht="12.75">
      <c r="A32" s="2" t="s">
        <v>230</v>
      </c>
    </row>
    <row r="33" ht="12.75">
      <c r="A33" s="2" t="s">
        <v>231</v>
      </c>
    </row>
    <row r="34" ht="12.75">
      <c r="A34" s="1" t="s">
        <v>285</v>
      </c>
    </row>
    <row r="35" ht="12.75">
      <c r="A35" s="2" t="s">
        <v>232</v>
      </c>
    </row>
    <row r="36" ht="12.75">
      <c r="A36" s="2" t="s">
        <v>233</v>
      </c>
    </row>
    <row r="37" ht="12.75">
      <c r="A37" s="2" t="s">
        <v>234</v>
      </c>
    </row>
    <row r="38" ht="12.75">
      <c r="A38" s="1" t="s">
        <v>364</v>
      </c>
    </row>
    <row r="39" spans="1:2" ht="12.75">
      <c r="A39" s="11" t="s">
        <v>235</v>
      </c>
      <c r="B39" s="7">
        <f>IF(B31&lt;SUM(B32:B38),0,B31-SUM(B32:B38))</f>
        <v>0</v>
      </c>
    </row>
    <row r="40" ht="12.75">
      <c r="A40" s="1" t="s">
        <v>365</v>
      </c>
    </row>
    <row r="41" ht="12.75">
      <c r="A41" s="2" t="s">
        <v>236</v>
      </c>
    </row>
    <row r="42" ht="12.75">
      <c r="A42" s="2" t="s">
        <v>237</v>
      </c>
    </row>
    <row r="43" spans="1:2" ht="12.75">
      <c r="A43" s="21" t="s">
        <v>238</v>
      </c>
      <c r="B43" s="7">
        <f>IF(B39&lt;SUM(B40:B42),0,B39-SUM(B40:B42))</f>
        <v>0</v>
      </c>
    </row>
    <row r="44" ht="12.75">
      <c r="A44" s="2" t="s">
        <v>239</v>
      </c>
    </row>
    <row r="45" ht="12.75">
      <c r="A45" s="1" t="s">
        <v>366</v>
      </c>
    </row>
    <row r="46" ht="12.75">
      <c r="A46" s="1" t="s">
        <v>368</v>
      </c>
    </row>
    <row r="47" spans="1:2" ht="12.75">
      <c r="A47" s="2" t="s">
        <v>195</v>
      </c>
      <c r="B47" s="7">
        <f>IF(B43&lt;(B44+B45-B46),0,B43-(B44+B45-B46))</f>
        <v>0</v>
      </c>
    </row>
    <row r="48" ht="12.75">
      <c r="A48" s="2" t="s">
        <v>367</v>
      </c>
    </row>
    <row r="49" ht="12.75">
      <c r="A49" s="2" t="s">
        <v>240</v>
      </c>
    </row>
    <row r="50" ht="12.75">
      <c r="A50" s="1" t="s">
        <v>241</v>
      </c>
    </row>
    <row r="51" spans="1:2" ht="12.75">
      <c r="A51" s="2" t="s">
        <v>33</v>
      </c>
      <c r="B51">
        <f>IF(B47&gt;0,IF(B47+B49&lt;B48+B50,0,B47-B48+B49-B50),0)</f>
        <v>0</v>
      </c>
    </row>
    <row r="52" spans="1:2" ht="12.75">
      <c r="A52" s="1" t="s">
        <v>242</v>
      </c>
      <c r="B52">
        <f>IF(B51=0,B44+B45-B46+B48-B49+B50-B43,0)</f>
        <v>0</v>
      </c>
    </row>
    <row r="54" ht="12.75">
      <c r="A54" t="s">
        <v>243</v>
      </c>
    </row>
    <row r="55" spans="1:4" ht="12.75">
      <c r="A55" s="37" t="s">
        <v>244</v>
      </c>
      <c r="B55" s="35"/>
      <c r="C55" s="35"/>
      <c r="D55" s="19"/>
    </row>
    <row r="56" spans="1:4" ht="12.75">
      <c r="A56" s="37" t="s">
        <v>245</v>
      </c>
      <c r="B56" s="35"/>
      <c r="C56" s="35"/>
      <c r="D56" s="19"/>
    </row>
    <row r="57" spans="1:4" ht="12.75">
      <c r="A57" s="37" t="s">
        <v>246</v>
      </c>
      <c r="B57" s="35"/>
      <c r="C57" s="35"/>
      <c r="D57" s="19"/>
    </row>
    <row r="58" spans="1:4" ht="12.75">
      <c r="A58" s="37" t="s">
        <v>247</v>
      </c>
      <c r="B58" s="35"/>
      <c r="C58" s="35"/>
      <c r="D58" s="19"/>
    </row>
    <row r="59" spans="1:4" ht="12.75">
      <c r="A59" s="36" t="s">
        <v>248</v>
      </c>
      <c r="B59" s="35"/>
      <c r="C59" s="35"/>
      <c r="D59" s="19"/>
    </row>
    <row r="60" spans="1:4" ht="12.75">
      <c r="A60" s="36" t="s">
        <v>249</v>
      </c>
      <c r="B60" s="35"/>
      <c r="C60" s="35"/>
      <c r="D60" s="19"/>
    </row>
    <row r="61" spans="1:4" ht="12.75">
      <c r="A61" s="36" t="s">
        <v>128</v>
      </c>
      <c r="B61" s="35"/>
      <c r="C61" s="35"/>
      <c r="D61" s="19"/>
    </row>
    <row r="62" spans="1:4" ht="12.75">
      <c r="A62" s="36" t="s">
        <v>250</v>
      </c>
      <c r="B62" s="35"/>
      <c r="C62" s="35"/>
      <c r="D62" s="19"/>
    </row>
    <row r="63" spans="1:4" ht="12.75">
      <c r="A63" s="36" t="s">
        <v>251</v>
      </c>
      <c r="B63" s="35"/>
      <c r="C63" s="35"/>
      <c r="D63" s="19"/>
    </row>
    <row r="64" spans="1:4" ht="12.75">
      <c r="A64" s="36" t="s">
        <v>252</v>
      </c>
      <c r="B64" s="35"/>
      <c r="C64" s="35"/>
      <c r="D64" s="19"/>
    </row>
  </sheetData>
  <mergeCells count="10">
    <mergeCell ref="A63:C63"/>
    <mergeCell ref="A64:C64"/>
    <mergeCell ref="A59:C59"/>
    <mergeCell ref="A60:C60"/>
    <mergeCell ref="A61:C61"/>
    <mergeCell ref="A62:C62"/>
    <mergeCell ref="A55:C55"/>
    <mergeCell ref="A56:C56"/>
    <mergeCell ref="A57:C57"/>
    <mergeCell ref="A58:C58"/>
  </mergeCells>
  <conditionalFormatting sqref="B51:B52">
    <cfRule type="cellIs" priority="1" dxfId="0" operator="greaterThan" stopIfTrue="1">
      <formula>0</formula>
    </cfRule>
  </conditionalFormatting>
  <conditionalFormatting sqref="A52">
    <cfRule type="expression" priority="2" dxfId="0" stopIfTrue="1">
      <formula>$B$52&gt;0</formula>
    </cfRule>
  </conditionalFormatting>
  <conditionalFormatting sqref="A51">
    <cfRule type="expression" priority="3" dxfId="0" stopIfTrue="1">
      <formula>$B$51&gt;0</formula>
    </cfRule>
  </conditionalFormatting>
  <printOptions/>
  <pageMargins left="0.7874015748031497" right="0.3937007874015748" top="0.5905511811023623" bottom="0.3937007874015748" header="0" footer="0"/>
  <pageSetup fitToHeight="1" fitToWidth="1" horizontalDpi="300" verticalDpi="300" orientation="portrait" scale="9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12" defaultRowHeight="12.75"/>
  <cols>
    <col min="1" max="1" width="49.83203125" style="0" customWidth="1"/>
  </cols>
  <sheetData>
    <row r="1" spans="1:3" ht="15" customHeight="1">
      <c r="A1" s="5" t="str">
        <f>CIFRAS!A1</f>
        <v>NOMBRE DE LA EMPRESA</v>
      </c>
      <c r="B1" s="3"/>
      <c r="C1" s="3"/>
    </row>
    <row r="2" spans="1:3" ht="15" customHeight="1">
      <c r="A2" s="5" t="s">
        <v>372</v>
      </c>
      <c r="B2" s="3"/>
      <c r="C2" s="3"/>
    </row>
    <row r="3" spans="1:3" ht="15" customHeight="1">
      <c r="A3" s="5"/>
      <c r="B3" s="3"/>
      <c r="C3" s="3"/>
    </row>
    <row r="4" spans="1:3" ht="15" customHeight="1">
      <c r="A4" s="5"/>
      <c r="B4" s="3"/>
      <c r="C4" s="3"/>
    </row>
    <row r="5" ht="15" customHeight="1"/>
    <row r="6" spans="1:3" ht="15" customHeight="1">
      <c r="A6" t="s">
        <v>21</v>
      </c>
      <c r="B6" s="22">
        <f>ISR_IA!B7</f>
        <v>0</v>
      </c>
      <c r="C6" s="22"/>
    </row>
    <row r="7" spans="1:3" ht="15" customHeight="1">
      <c r="A7" s="1" t="s">
        <v>26</v>
      </c>
      <c r="B7" s="22">
        <f>CONCIL!B12</f>
        <v>0</v>
      </c>
      <c r="C7" s="22"/>
    </row>
    <row r="8" spans="1:3" ht="15" customHeight="1">
      <c r="A8" s="1" t="s">
        <v>286</v>
      </c>
      <c r="B8" s="23">
        <v>0</v>
      </c>
      <c r="C8" s="22"/>
    </row>
    <row r="9" spans="1:3" ht="15" customHeight="1">
      <c r="A9" s="1" t="s">
        <v>287</v>
      </c>
      <c r="B9" s="24">
        <v>0</v>
      </c>
      <c r="C9" s="22"/>
    </row>
    <row r="10" spans="1:3" ht="15" customHeight="1">
      <c r="A10" s="1" t="s">
        <v>288</v>
      </c>
      <c r="B10" s="22"/>
      <c r="C10" s="22">
        <f>B6-B7-B8+B9</f>
        <v>0</v>
      </c>
    </row>
    <row r="11" spans="2:3" ht="15" customHeight="1">
      <c r="B11" s="22"/>
      <c r="C11" s="22"/>
    </row>
    <row r="12" spans="1:3" ht="15" customHeight="1">
      <c r="A12" t="s">
        <v>289</v>
      </c>
      <c r="B12" s="22">
        <f>ISR_IA!B8</f>
        <v>0</v>
      </c>
      <c r="C12" s="22"/>
    </row>
    <row r="13" spans="1:3" ht="15" customHeight="1">
      <c r="A13" t="s">
        <v>290</v>
      </c>
      <c r="B13" s="22">
        <f>CONCIL!D14</f>
        <v>0</v>
      </c>
      <c r="C13" s="22"/>
    </row>
    <row r="14" spans="1:3" ht="15" customHeight="1">
      <c r="A14" s="1" t="s">
        <v>291</v>
      </c>
      <c r="B14" s="22">
        <f>CONCIL!D15</f>
        <v>0</v>
      </c>
      <c r="C14" s="22"/>
    </row>
    <row r="15" spans="1:3" ht="15" customHeight="1">
      <c r="A15" s="1" t="s">
        <v>292</v>
      </c>
      <c r="B15" s="22">
        <f>CONCIL!D8</f>
        <v>0</v>
      </c>
      <c r="C15" s="22"/>
    </row>
    <row r="16" spans="1:3" ht="15" customHeight="1">
      <c r="A16" t="s">
        <v>293</v>
      </c>
      <c r="B16" s="22">
        <f>CONCIL!B21</f>
        <v>0</v>
      </c>
      <c r="C16" s="22"/>
    </row>
    <row r="17" spans="1:3" ht="15" customHeight="1">
      <c r="A17" s="1" t="s">
        <v>294</v>
      </c>
      <c r="B17" s="22"/>
      <c r="C17" s="24">
        <f>B12-B13-B14-B15+B16</f>
        <v>0</v>
      </c>
    </row>
    <row r="18" spans="2:3" ht="15" customHeight="1">
      <c r="B18" s="22"/>
      <c r="C18" s="22"/>
    </row>
    <row r="19" spans="1:3" ht="15" customHeight="1">
      <c r="A19" s="1" t="s">
        <v>295</v>
      </c>
      <c r="B19" s="22"/>
      <c r="C19" s="24">
        <f>IF(C10&gt;C17,C10-C17,0)</f>
        <v>0</v>
      </c>
    </row>
    <row r="20" spans="1:3" ht="15" customHeight="1" thickBot="1">
      <c r="A20" t="s">
        <v>296</v>
      </c>
      <c r="B20" s="22"/>
      <c r="C20" s="25">
        <f>ROUND(C19*0.1,0)</f>
        <v>0</v>
      </c>
    </row>
    <row r="21" ht="13.5" thickTop="1"/>
  </sheetData>
  <printOptions/>
  <pageMargins left="0.75" right="0.75" top="1" bottom="1" header="0" footer="0"/>
  <pageSetup horizontalDpi="300" verticalDpi="300" orientation="portrait" scale="10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C14"/>
  <sheetViews>
    <sheetView workbookViewId="0" topLeftCell="A1">
      <selection activeCell="A1" sqref="A1"/>
    </sheetView>
  </sheetViews>
  <sheetFormatPr defaultColWidth="12" defaultRowHeight="12.75"/>
  <cols>
    <col min="1" max="1" width="63.83203125" style="0" customWidth="1"/>
    <col min="2" max="3" width="12.83203125" style="0" customWidth="1"/>
    <col min="4" max="16384" width="9.33203125" style="0" customWidth="1"/>
  </cols>
  <sheetData>
    <row r="1" spans="1:3" ht="15" customHeight="1">
      <c r="A1" s="5" t="str">
        <f>CIFRAS!A1</f>
        <v>NOMBRE DE LA EMPRESA</v>
      </c>
      <c r="B1" s="3"/>
      <c r="C1" s="3"/>
    </row>
    <row r="2" spans="1:3" ht="15" customHeight="1">
      <c r="A2" s="5" t="s">
        <v>373</v>
      </c>
      <c r="B2" s="3"/>
      <c r="C2" s="3"/>
    </row>
    <row r="3" spans="1:3" ht="15" customHeight="1">
      <c r="A3" s="5" t="s">
        <v>22</v>
      </c>
      <c r="B3" s="3"/>
      <c r="C3" s="3"/>
    </row>
    <row r="4" ht="15" customHeight="1"/>
    <row r="5" spans="1:2" ht="15" customHeight="1">
      <c r="A5" s="1" t="s">
        <v>23</v>
      </c>
      <c r="B5">
        <f>ISR_IA!B9</f>
        <v>0</v>
      </c>
    </row>
    <row r="6" spans="1:2" ht="15" customHeight="1">
      <c r="A6" s="1" t="s">
        <v>197</v>
      </c>
      <c r="B6">
        <v>0</v>
      </c>
    </row>
    <row r="7" spans="1:2" ht="15" customHeight="1">
      <c r="A7" s="1" t="s">
        <v>27</v>
      </c>
      <c r="B7" s="14">
        <f>CONCIL!D15</f>
        <v>0</v>
      </c>
    </row>
    <row r="8" spans="1:3" ht="15" customHeight="1">
      <c r="A8" s="1" t="s">
        <v>24</v>
      </c>
      <c r="C8">
        <f>B5+B6+B7</f>
        <v>0</v>
      </c>
    </row>
    <row r="9" ht="15" customHeight="1">
      <c r="A9" s="1"/>
    </row>
    <row r="10" spans="1:2" ht="15" customHeight="1">
      <c r="A10" t="s">
        <v>21</v>
      </c>
      <c r="B10">
        <f>ISR_IA!B7</f>
        <v>0</v>
      </c>
    </row>
    <row r="11" spans="1:2" ht="15" customHeight="1">
      <c r="A11" s="1" t="s">
        <v>26</v>
      </c>
      <c r="B11" s="16">
        <f>CONCIL!B12</f>
        <v>0</v>
      </c>
    </row>
    <row r="12" spans="1:3" ht="15" customHeight="1">
      <c r="A12" s="1" t="s">
        <v>25</v>
      </c>
      <c r="C12" s="14">
        <f>B10-B11</f>
        <v>0</v>
      </c>
    </row>
    <row r="13" ht="15" customHeight="1">
      <c r="A13" s="1"/>
    </row>
    <row r="14" spans="1:3" ht="15" customHeight="1">
      <c r="A14" s="7" t="s">
        <v>22</v>
      </c>
      <c r="B14" s="7"/>
      <c r="C14" s="15">
        <f>IF(C8&gt;0,INT(C8/C12*10000)/10000,0)</f>
        <v>0</v>
      </c>
    </row>
  </sheetData>
  <printOptions/>
  <pageMargins left="0.7874015748031497" right="0.3937007874015748" top="0.7874015748031497" bottom="0.7874015748031497" header="0" footer="0"/>
  <pageSetup horizontalDpi="300" verticalDpi="300" orientation="portrait" scale="107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A1" sqref="A1"/>
    </sheetView>
  </sheetViews>
  <sheetFormatPr defaultColWidth="12" defaultRowHeight="12.75"/>
  <cols>
    <col min="1" max="1" width="71.66015625" style="0" customWidth="1"/>
    <col min="2" max="2" width="19.83203125" style="0" customWidth="1"/>
    <col min="3" max="3" width="12.83203125" style="0" customWidth="1"/>
  </cols>
  <sheetData>
    <row r="1" spans="1:3" ht="15" customHeight="1">
      <c r="A1" s="5" t="str">
        <f>CIFRAS!A1</f>
        <v>NOMBRE DE LA EMPRESA</v>
      </c>
      <c r="B1" s="3"/>
      <c r="C1" s="3"/>
    </row>
    <row r="2" ht="15" customHeight="1"/>
    <row r="3" ht="15" customHeight="1"/>
    <row r="4" ht="15" customHeight="1"/>
    <row r="5" spans="1:19" ht="15" customHeight="1">
      <c r="A5" s="11" t="s">
        <v>84</v>
      </c>
      <c r="S5" t="s">
        <v>66</v>
      </c>
    </row>
    <row r="6" spans="1:19" ht="15" customHeight="1">
      <c r="A6" s="11" t="s">
        <v>85</v>
      </c>
      <c r="S6" t="s">
        <v>198</v>
      </c>
    </row>
    <row r="7" spans="1:2" ht="15" customHeight="1">
      <c r="A7" s="2" t="s">
        <v>86</v>
      </c>
      <c r="B7" t="s">
        <v>66</v>
      </c>
    </row>
    <row r="8" spans="1:19" ht="15" customHeight="1">
      <c r="A8" s="11" t="s">
        <v>87</v>
      </c>
      <c r="S8" t="s">
        <v>199</v>
      </c>
    </row>
    <row r="9" spans="1:19" ht="15" customHeight="1">
      <c r="A9" t="s">
        <v>88</v>
      </c>
      <c r="B9">
        <v>0</v>
      </c>
      <c r="S9" t="s">
        <v>200</v>
      </c>
    </row>
    <row r="10" spans="1:19" ht="15" customHeight="1">
      <c r="A10" s="1" t="s">
        <v>371</v>
      </c>
      <c r="S10" t="s">
        <v>201</v>
      </c>
    </row>
    <row r="11" spans="1:19" ht="15" customHeight="1">
      <c r="A11" s="11" t="s">
        <v>89</v>
      </c>
      <c r="S11" t="s">
        <v>202</v>
      </c>
    </row>
    <row r="12" spans="1:19" ht="15" customHeight="1">
      <c r="A12" t="s">
        <v>90</v>
      </c>
      <c r="S12" t="s">
        <v>207</v>
      </c>
    </row>
    <row r="13" ht="15" customHeight="1">
      <c r="A13" s="2" t="s">
        <v>91</v>
      </c>
    </row>
    <row r="14" spans="1:19" ht="15" customHeight="1">
      <c r="A14" t="s">
        <v>92</v>
      </c>
      <c r="S14" t="s">
        <v>203</v>
      </c>
    </row>
    <row r="15" spans="1:19" ht="15" customHeight="1">
      <c r="A15" s="2" t="s">
        <v>93</v>
      </c>
      <c r="S15" t="s">
        <v>204</v>
      </c>
    </row>
    <row r="16" ht="15" customHeight="1">
      <c r="A16" t="s">
        <v>94</v>
      </c>
    </row>
    <row r="17" spans="1:19" ht="15" customHeight="1">
      <c r="A17" s="2" t="s">
        <v>95</v>
      </c>
      <c r="B17">
        <f>B13-B14-B15-B16</f>
        <v>0</v>
      </c>
      <c r="S17" t="s">
        <v>205</v>
      </c>
    </row>
    <row r="18" spans="1:19" ht="15" customHeight="1">
      <c r="A18" t="s">
        <v>96</v>
      </c>
      <c r="B18" s="20">
        <v>0.25</v>
      </c>
      <c r="S18" t="s">
        <v>206</v>
      </c>
    </row>
    <row r="19" spans="1:2" ht="15" customHeight="1">
      <c r="A19" s="2" t="s">
        <v>97</v>
      </c>
      <c r="B19">
        <f>ROUND(B17*B18,0)</f>
        <v>0</v>
      </c>
    </row>
    <row r="20" ht="15" customHeight="1">
      <c r="A20" s="7" t="s">
        <v>98</v>
      </c>
    </row>
    <row r="21" spans="1:2" ht="15" customHeight="1">
      <c r="A21" t="s">
        <v>99</v>
      </c>
      <c r="B21" t="s">
        <v>203</v>
      </c>
    </row>
    <row r="22" spans="1:2" ht="15" customHeight="1">
      <c r="A22" t="s">
        <v>100</v>
      </c>
      <c r="B22" t="s">
        <v>205</v>
      </c>
    </row>
    <row r="23" ht="15" customHeight="1">
      <c r="A23" t="s">
        <v>101</v>
      </c>
    </row>
    <row r="24" spans="1:2" ht="15" customHeight="1">
      <c r="A24" t="s">
        <v>102</v>
      </c>
      <c r="B24" t="s">
        <v>202</v>
      </c>
    </row>
  </sheetData>
  <dataValidations count="5">
    <dataValidation type="list" showInputMessage="1" showErrorMessage="1" sqref="B7">
      <formula1>$S$5:$S$6</formula1>
    </dataValidation>
    <dataValidation type="list" allowBlank="1" showInputMessage="1" showErrorMessage="1" sqref="B12">
      <formula1>$S$8:$S$11</formula1>
    </dataValidation>
    <dataValidation type="list" showInputMessage="1" showErrorMessage="1" sqref="B21">
      <formula1>$S$14:$S$15</formula1>
    </dataValidation>
    <dataValidation type="list" showInputMessage="1" showErrorMessage="1" sqref="B22">
      <formula1>$S$17:$S$18</formula1>
    </dataValidation>
    <dataValidation type="list" showInputMessage="1" showErrorMessage="1" sqref="B24">
      <formula1>$S$8:$S$12</formula1>
    </dataValidation>
  </dataValidations>
  <printOptions/>
  <pageMargins left="0.7874015748031497" right="0.3937007874015748" top="0.984251968503937" bottom="0.984251968503937" header="0" footer="0"/>
  <pageSetup horizontalDpi="300" verticalDpi="300" orientation="portrait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"/>
    </sheetView>
  </sheetViews>
  <sheetFormatPr defaultColWidth="11.83203125" defaultRowHeight="12.75"/>
  <cols>
    <col min="1" max="1" width="43.16015625" style="0" customWidth="1"/>
    <col min="2" max="5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42</v>
      </c>
      <c r="B5" s="5"/>
      <c r="C5" s="5"/>
      <c r="D5" s="5"/>
    </row>
    <row r="6" spans="1:4" ht="12.75">
      <c r="A6" s="5"/>
      <c r="B6" s="5"/>
      <c r="C6" s="5"/>
      <c r="D6" s="5"/>
    </row>
    <row r="7" spans="1:4" ht="102">
      <c r="A7" s="8" t="s">
        <v>14</v>
      </c>
      <c r="B7" s="9" t="s">
        <v>15</v>
      </c>
      <c r="C7" s="17" t="s">
        <v>30</v>
      </c>
      <c r="D7" s="9" t="s">
        <v>16</v>
      </c>
    </row>
    <row r="8" ht="12.75">
      <c r="A8" s="2" t="s">
        <v>52</v>
      </c>
    </row>
    <row r="9" ht="12.75">
      <c r="A9" s="2" t="s">
        <v>53</v>
      </c>
    </row>
    <row r="10" ht="12.75">
      <c r="A10" s="2" t="s">
        <v>54</v>
      </c>
    </row>
    <row r="11" ht="12.75">
      <c r="A11" s="2" t="s">
        <v>270</v>
      </c>
    </row>
    <row r="12" ht="12.75">
      <c r="A12" s="2" t="s">
        <v>55</v>
      </c>
    </row>
    <row r="13" ht="12.75">
      <c r="A13" s="2" t="s">
        <v>56</v>
      </c>
    </row>
    <row r="14" ht="12.75">
      <c r="A14" s="2" t="s">
        <v>57</v>
      </c>
    </row>
    <row r="15" ht="12.75">
      <c r="A15" s="1" t="s">
        <v>271</v>
      </c>
    </row>
    <row r="16" ht="12.75">
      <c r="A16" s="2" t="s">
        <v>58</v>
      </c>
    </row>
    <row r="17" ht="12.75">
      <c r="A17" s="1" t="s">
        <v>272</v>
      </c>
    </row>
    <row r="18" ht="12.75">
      <c r="A18" s="2" t="s">
        <v>59</v>
      </c>
    </row>
    <row r="19" spans="1:4" ht="12.75">
      <c r="A19" s="2" t="s">
        <v>60</v>
      </c>
      <c r="B19">
        <f>SUM(B8:B18)</f>
        <v>0</v>
      </c>
      <c r="C19">
        <f>SUM(C8:C18)</f>
        <v>0</v>
      </c>
      <c r="D19">
        <f>SUM(D8:D18)</f>
        <v>0</v>
      </c>
    </row>
    <row r="22" spans="1:4" ht="12.75">
      <c r="A22" s="5" t="s">
        <v>302</v>
      </c>
      <c r="B22" s="5"/>
      <c r="C22" s="5"/>
      <c r="D22" s="5"/>
    </row>
    <row r="23" spans="1:4" ht="12.75">
      <c r="A23" s="5"/>
      <c r="B23" s="5"/>
      <c r="C23" s="5"/>
      <c r="D23" s="5"/>
    </row>
    <row r="24" spans="1:6" ht="12.75">
      <c r="A24" s="29" t="s">
        <v>303</v>
      </c>
      <c r="B24" s="19"/>
      <c r="C24" s="19"/>
      <c r="D24" s="19"/>
      <c r="E24" s="19"/>
      <c r="F24" s="28"/>
    </row>
    <row r="25" spans="1:6" ht="12.75">
      <c r="A25" s="30" t="s">
        <v>304</v>
      </c>
      <c r="B25" s="19"/>
      <c r="C25" s="19"/>
      <c r="D25" s="19"/>
      <c r="E25" s="19"/>
      <c r="F25" s="28"/>
    </row>
  </sheetData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1">
      <selection activeCell="A1" sqref="A1"/>
    </sheetView>
  </sheetViews>
  <sheetFormatPr defaultColWidth="11.83203125" defaultRowHeight="12.75"/>
  <cols>
    <col min="1" max="1" width="46.16015625" style="0" customWidth="1"/>
    <col min="2" max="6" width="12.83203125" style="0" customWidth="1"/>
  </cols>
  <sheetData>
    <row r="1" spans="1:6" ht="12.75">
      <c r="A1" s="5" t="str">
        <f>CIFRAS!A1</f>
        <v>NOMBRE DE LA EMPRESA</v>
      </c>
      <c r="B1" s="3"/>
      <c r="C1" s="3"/>
      <c r="D1" s="3"/>
      <c r="E1" s="3"/>
      <c r="F1" s="3"/>
    </row>
    <row r="5" spans="1:6" ht="12.75">
      <c r="A5" s="5" t="s">
        <v>43</v>
      </c>
      <c r="B5" s="3"/>
      <c r="C5" s="3"/>
      <c r="D5" s="3"/>
      <c r="E5" s="3"/>
      <c r="F5" s="3"/>
    </row>
    <row r="7" spans="2:4" ht="25.5">
      <c r="B7" s="26" t="s">
        <v>305</v>
      </c>
      <c r="C7" s="26" t="s">
        <v>306</v>
      </c>
      <c r="D7" s="26" t="s">
        <v>60</v>
      </c>
    </row>
    <row r="8" spans="1:4" ht="12.75">
      <c r="A8" s="2" t="s">
        <v>61</v>
      </c>
      <c r="B8" s="27"/>
      <c r="C8" s="27"/>
      <c r="D8" s="10">
        <f>B8+C8</f>
        <v>0</v>
      </c>
    </row>
    <row r="9" spans="1:4" ht="12.75">
      <c r="A9" s="2" t="s">
        <v>62</v>
      </c>
      <c r="B9" s="27"/>
      <c r="C9" s="27"/>
      <c r="D9" s="10">
        <f>B9+C9</f>
        <v>0</v>
      </c>
    </row>
    <row r="10" spans="1:4" ht="12.75">
      <c r="A10" s="2" t="s">
        <v>63</v>
      </c>
      <c r="B10" s="27"/>
      <c r="C10" s="27"/>
      <c r="D10" s="10">
        <f>B10+C10</f>
        <v>0</v>
      </c>
    </row>
    <row r="11" spans="1:4" ht="12.75">
      <c r="A11" s="2" t="s">
        <v>64</v>
      </c>
      <c r="B11" s="27"/>
      <c r="C11" s="27"/>
      <c r="D11" s="10">
        <f>B11+C11</f>
        <v>0</v>
      </c>
    </row>
    <row r="12" spans="1:4" ht="12.75">
      <c r="A12" s="11" t="s">
        <v>65</v>
      </c>
      <c r="B12" s="13"/>
      <c r="C12" s="13"/>
      <c r="D12" s="13">
        <f>D8+D9-D10-D11</f>
        <v>0</v>
      </c>
    </row>
    <row r="13" spans="1:4" ht="12.75">
      <c r="A13" s="2" t="s">
        <v>66</v>
      </c>
      <c r="B13" s="10"/>
      <c r="C13" s="10"/>
      <c r="D13" s="27"/>
    </row>
    <row r="14" spans="1:4" ht="12.75">
      <c r="A14" s="2" t="s">
        <v>67</v>
      </c>
      <c r="B14" s="27"/>
      <c r="C14" s="27"/>
      <c r="D14" s="10">
        <f>B14+C14</f>
        <v>0</v>
      </c>
    </row>
    <row r="15" spans="1:4" ht="12.75">
      <c r="A15" s="2" t="s">
        <v>68</v>
      </c>
      <c r="B15" s="27"/>
      <c r="C15" s="27"/>
      <c r="D15" s="10">
        <f>B15+C15</f>
        <v>0</v>
      </c>
    </row>
    <row r="16" spans="1:4" ht="12.75">
      <c r="A16" s="2" t="s">
        <v>69</v>
      </c>
      <c r="B16" s="10"/>
      <c r="C16" s="10"/>
      <c r="D16" s="27"/>
    </row>
    <row r="17" spans="1:4" ht="12.75">
      <c r="A17" s="11" t="s">
        <v>70</v>
      </c>
      <c r="B17" s="13"/>
      <c r="C17" s="13"/>
      <c r="D17" s="13">
        <f>D13+D14+D15-D16</f>
        <v>0</v>
      </c>
    </row>
    <row r="18" spans="1:4" ht="12.75">
      <c r="A18" s="2" t="s">
        <v>71</v>
      </c>
      <c r="B18" s="27"/>
      <c r="C18" s="27"/>
      <c r="D18" s="10">
        <f>B18+C18</f>
        <v>0</v>
      </c>
    </row>
    <row r="19" spans="1:4" ht="12.75">
      <c r="A19" s="2" t="s">
        <v>72</v>
      </c>
      <c r="B19" s="27"/>
      <c r="C19" s="27"/>
      <c r="D19" s="10">
        <f>B19+C19</f>
        <v>0</v>
      </c>
    </row>
    <row r="20" spans="1:4" ht="12.75">
      <c r="A20" s="2" t="s">
        <v>73</v>
      </c>
      <c r="B20" s="27"/>
      <c r="C20" s="27"/>
      <c r="D20" s="10">
        <f>B20+C20</f>
        <v>0</v>
      </c>
    </row>
    <row r="21" spans="1:4" ht="12.75">
      <c r="A21" s="11" t="s">
        <v>74</v>
      </c>
      <c r="B21" s="13"/>
      <c r="C21" s="13"/>
      <c r="D21" s="13">
        <f>D17+D18+D19+D20</f>
        <v>0</v>
      </c>
    </row>
    <row r="22" spans="1:4" ht="12.75">
      <c r="A22" s="11" t="s">
        <v>75</v>
      </c>
      <c r="B22" s="13"/>
      <c r="C22" s="13"/>
      <c r="D22" s="13">
        <f>D12-D21</f>
        <v>0</v>
      </c>
    </row>
    <row r="23" spans="1:4" ht="12.75">
      <c r="A23" s="2" t="s">
        <v>76</v>
      </c>
      <c r="B23" s="27"/>
      <c r="C23" s="27"/>
      <c r="D23" s="10">
        <f>B23+C23</f>
        <v>0</v>
      </c>
    </row>
    <row r="24" spans="1:4" ht="12.75">
      <c r="A24" s="11" t="s">
        <v>77</v>
      </c>
      <c r="B24" s="13"/>
      <c r="C24" s="13"/>
      <c r="D24" s="13">
        <f>D22-D23</f>
        <v>0</v>
      </c>
    </row>
    <row r="25" spans="1:4" ht="12.75">
      <c r="A25" s="1" t="s">
        <v>307</v>
      </c>
      <c r="B25" s="27"/>
      <c r="C25" s="27"/>
      <c r="D25" s="10">
        <f aca="true" t="shared" si="0" ref="D25:D38">B25+C25</f>
        <v>0</v>
      </c>
    </row>
    <row r="26" spans="1:4" ht="12.75">
      <c r="A26" s="1" t="s">
        <v>308</v>
      </c>
      <c r="B26" s="27"/>
      <c r="C26" s="27"/>
      <c r="D26" s="10">
        <f t="shared" si="0"/>
        <v>0</v>
      </c>
    </row>
    <row r="27" spans="1:4" ht="12.75">
      <c r="A27" s="2" t="s">
        <v>309</v>
      </c>
      <c r="B27" s="27"/>
      <c r="C27" s="27"/>
      <c r="D27" s="10">
        <f t="shared" si="0"/>
        <v>0</v>
      </c>
    </row>
    <row r="28" spans="1:4" ht="12.75">
      <c r="A28" s="1" t="s">
        <v>310</v>
      </c>
      <c r="B28" s="27"/>
      <c r="C28" s="27"/>
      <c r="D28" s="10">
        <f t="shared" si="0"/>
        <v>0</v>
      </c>
    </row>
    <row r="29" spans="1:4" ht="12.75">
      <c r="A29" s="2" t="s">
        <v>311</v>
      </c>
      <c r="B29" s="27"/>
      <c r="C29" s="27"/>
      <c r="D29" s="10">
        <f t="shared" si="0"/>
        <v>0</v>
      </c>
    </row>
    <row r="30" spans="1:4" ht="12.75">
      <c r="A30" s="1" t="s">
        <v>312</v>
      </c>
      <c r="B30" s="27"/>
      <c r="C30" s="27"/>
      <c r="D30" s="10">
        <f t="shared" si="0"/>
        <v>0</v>
      </c>
    </row>
    <row r="31" spans="1:4" ht="12.75">
      <c r="A31" s="1" t="s">
        <v>313</v>
      </c>
      <c r="B31" s="27"/>
      <c r="C31" s="27"/>
      <c r="D31" s="10">
        <f t="shared" si="0"/>
        <v>0</v>
      </c>
    </row>
    <row r="32" spans="1:4" ht="12.75">
      <c r="A32" s="2" t="s">
        <v>314</v>
      </c>
      <c r="B32" s="27"/>
      <c r="C32" s="27"/>
      <c r="D32" s="10">
        <f t="shared" si="0"/>
        <v>0</v>
      </c>
    </row>
    <row r="33" spans="1:4" ht="12.75">
      <c r="A33" s="1" t="s">
        <v>315</v>
      </c>
      <c r="B33" s="27"/>
      <c r="C33" s="27"/>
      <c r="D33" s="10">
        <f t="shared" si="0"/>
        <v>0</v>
      </c>
    </row>
    <row r="34" spans="1:4" ht="12.75">
      <c r="A34" s="2" t="s">
        <v>316</v>
      </c>
      <c r="B34" s="27"/>
      <c r="C34" s="27"/>
      <c r="D34" s="10">
        <f t="shared" si="0"/>
        <v>0</v>
      </c>
    </row>
    <row r="35" spans="1:4" ht="12.75">
      <c r="A35" s="1" t="s">
        <v>317</v>
      </c>
      <c r="B35" s="27"/>
      <c r="C35" s="27"/>
      <c r="D35" s="10">
        <f t="shared" si="0"/>
        <v>0</v>
      </c>
    </row>
    <row r="36" spans="1:4" ht="12.75">
      <c r="A36" s="1" t="s">
        <v>318</v>
      </c>
      <c r="B36" s="27"/>
      <c r="C36" s="27"/>
      <c r="D36" s="10">
        <f t="shared" si="0"/>
        <v>0</v>
      </c>
    </row>
    <row r="37" spans="1:4" ht="12.75">
      <c r="A37" s="2" t="s">
        <v>319</v>
      </c>
      <c r="B37" s="27"/>
      <c r="C37" s="27"/>
      <c r="D37" s="10">
        <f t="shared" si="0"/>
        <v>0</v>
      </c>
    </row>
    <row r="38" spans="1:4" ht="12.75">
      <c r="A38" s="1" t="s">
        <v>320</v>
      </c>
      <c r="B38" s="27"/>
      <c r="C38" s="27"/>
      <c r="D38" s="10">
        <f t="shared" si="0"/>
        <v>0</v>
      </c>
    </row>
    <row r="39" spans="1:4" ht="12.75">
      <c r="A39" s="21" t="s">
        <v>321</v>
      </c>
      <c r="B39" s="7"/>
      <c r="C39" s="7"/>
      <c r="D39" s="13">
        <f>SUM(D25:D29)-SUM(D30:D34)+D35-D36+SUM(D37:D38)</f>
        <v>0</v>
      </c>
    </row>
    <row r="40" spans="1:4" ht="12.75">
      <c r="A40" t="s">
        <v>322</v>
      </c>
      <c r="D40" s="28"/>
    </row>
    <row r="41" spans="1:4" ht="12.75">
      <c r="A41" s="1" t="s">
        <v>323</v>
      </c>
      <c r="D41" s="28"/>
    </row>
    <row r="42" spans="1:4" ht="12.75">
      <c r="A42" s="1" t="s">
        <v>325</v>
      </c>
      <c r="D42" s="28"/>
    </row>
    <row r="43" spans="1:4" ht="12.75">
      <c r="A43" s="1" t="s">
        <v>324</v>
      </c>
      <c r="D43" s="28"/>
    </row>
    <row r="44" spans="1:4" ht="12.75">
      <c r="A44" s="1" t="s">
        <v>80</v>
      </c>
      <c r="D44" s="28"/>
    </row>
    <row r="45" spans="1:4" ht="12.75">
      <c r="A45" s="2" t="s">
        <v>81</v>
      </c>
      <c r="D45" s="28"/>
    </row>
    <row r="46" spans="1:5" ht="12.75">
      <c r="A46" s="7" t="s">
        <v>82</v>
      </c>
      <c r="B46" s="7"/>
      <c r="C46" s="7"/>
      <c r="D46" s="13">
        <f>D24+D39-SUM(D40:D41)+SUM(D42:D44)-D45</f>
        <v>0</v>
      </c>
      <c r="E46" s="12" t="s">
        <v>20</v>
      </c>
    </row>
    <row r="47" spans="1:5" ht="12.75">
      <c r="A47" s="1" t="s">
        <v>326</v>
      </c>
      <c r="D47" s="28"/>
      <c r="E47" s="10">
        <f>ISR_IA!B17-ISR_IA!D10</f>
        <v>0</v>
      </c>
    </row>
    <row r="48" spans="1:5" ht="12.75">
      <c r="A48" s="2" t="s">
        <v>328</v>
      </c>
      <c r="D48" s="28"/>
      <c r="E48" s="10">
        <f>IETU!B43-IETU!B48</f>
        <v>0</v>
      </c>
    </row>
    <row r="49" spans="1:5" ht="12.75">
      <c r="A49" s="1" t="s">
        <v>327</v>
      </c>
      <c r="D49" s="28"/>
      <c r="E49" s="10">
        <f>CIFRAS!B6</f>
        <v>0</v>
      </c>
    </row>
    <row r="50" spans="1:4" ht="12.75">
      <c r="A50" s="1" t="s">
        <v>140</v>
      </c>
      <c r="D50" s="28"/>
    </row>
    <row r="51" spans="1:4" ht="12.75">
      <c r="A51" s="1" t="s">
        <v>120</v>
      </c>
      <c r="D51" s="28"/>
    </row>
    <row r="52" spans="1:4" ht="12.75">
      <c r="A52" s="1" t="s">
        <v>329</v>
      </c>
      <c r="D52" s="28"/>
    </row>
    <row r="53" spans="1:4" ht="12.75">
      <c r="A53" s="1" t="s">
        <v>330</v>
      </c>
      <c r="D53" s="28"/>
    </row>
    <row r="54" spans="1:4" ht="12.75">
      <c r="A54" s="11" t="s">
        <v>83</v>
      </c>
      <c r="B54" s="7"/>
      <c r="C54" s="7"/>
      <c r="D54" s="13">
        <f>D46-SUM(D47:D49)+D50-D51+D52-D53</f>
        <v>0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scale="9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 topLeftCell="A1">
      <selection activeCell="A1" sqref="A1"/>
    </sheetView>
  </sheetViews>
  <sheetFormatPr defaultColWidth="11.83203125" defaultRowHeight="12.75"/>
  <cols>
    <col min="1" max="1" width="43.16015625" style="0" customWidth="1"/>
    <col min="2" max="2" width="12.83203125" style="0" customWidth="1"/>
    <col min="3" max="3" width="43.16015625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44</v>
      </c>
      <c r="B5" s="3"/>
      <c r="C5" s="3"/>
      <c r="D5" s="3"/>
    </row>
    <row r="7" spans="1:4" ht="12.75">
      <c r="A7" s="7" t="s">
        <v>83</v>
      </c>
      <c r="B7" s="7">
        <f>'E-RES'!D54</f>
        <v>0</v>
      </c>
      <c r="C7" s="7" t="s">
        <v>123</v>
      </c>
      <c r="D7" s="7">
        <f>SUM(D8:D19)</f>
        <v>0</v>
      </c>
    </row>
    <row r="8" spans="1:3" ht="12.75">
      <c r="A8" t="s">
        <v>103</v>
      </c>
      <c r="B8">
        <f>'E-RES'!D52-'E-RES'!D53</f>
        <v>0</v>
      </c>
      <c r="C8" s="2" t="s">
        <v>124</v>
      </c>
    </row>
    <row r="9" spans="1:3" ht="12.75">
      <c r="A9" t="s">
        <v>104</v>
      </c>
      <c r="B9">
        <f>'E-RES'!D35-'E-RES'!D36</f>
        <v>0</v>
      </c>
      <c r="C9" s="2" t="s">
        <v>125</v>
      </c>
    </row>
    <row r="10" spans="1:4" ht="12.75">
      <c r="A10" s="7" t="s">
        <v>105</v>
      </c>
      <c r="B10" s="7">
        <f>B7-B8-B9</f>
        <v>0</v>
      </c>
      <c r="C10" s="1" t="s">
        <v>126</v>
      </c>
      <c r="D10">
        <f>B20</f>
        <v>0</v>
      </c>
    </row>
    <row r="11" spans="1:3" ht="12.75">
      <c r="A11" s="7" t="s">
        <v>106</v>
      </c>
      <c r="B11" s="7">
        <f>SUM(B12:B18)</f>
        <v>0</v>
      </c>
      <c r="C11" t="s">
        <v>127</v>
      </c>
    </row>
    <row r="12" spans="1:3" ht="12.75">
      <c r="A12" t="s">
        <v>107</v>
      </c>
      <c r="C12" t="s">
        <v>72</v>
      </c>
    </row>
    <row r="13" spans="1:3" ht="12.75">
      <c r="A13" t="s">
        <v>108</v>
      </c>
      <c r="C13" t="s">
        <v>73</v>
      </c>
    </row>
    <row r="14" spans="1:4" ht="12.75">
      <c r="A14" t="s">
        <v>109</v>
      </c>
      <c r="C14" t="s">
        <v>128</v>
      </c>
      <c r="D14">
        <f>DEDINV!B19</f>
        <v>0</v>
      </c>
    </row>
    <row r="15" spans="1:4" ht="12.75">
      <c r="A15" s="2" t="s">
        <v>110</v>
      </c>
      <c r="C15" t="s">
        <v>129</v>
      </c>
      <c r="D15">
        <f>DEDINV!C19</f>
        <v>0</v>
      </c>
    </row>
    <row r="16" spans="1:3" ht="12.75">
      <c r="A16" s="2" t="s">
        <v>111</v>
      </c>
      <c r="C16" t="s">
        <v>130</v>
      </c>
    </row>
    <row r="17" spans="1:3" ht="12.75">
      <c r="A17" s="2" t="s">
        <v>112</v>
      </c>
      <c r="C17" s="2" t="s">
        <v>131</v>
      </c>
    </row>
    <row r="18" spans="1:3" ht="12.75">
      <c r="A18" t="s">
        <v>113</v>
      </c>
      <c r="C18" t="s">
        <v>132</v>
      </c>
    </row>
    <row r="19" spans="1:3" ht="12.75">
      <c r="A19" s="7" t="s">
        <v>114</v>
      </c>
      <c r="B19" s="7">
        <f>SUM(B20:B28)</f>
        <v>0</v>
      </c>
      <c r="C19" t="s">
        <v>133</v>
      </c>
    </row>
    <row r="20" spans="1:4" ht="12.75">
      <c r="A20" t="s">
        <v>115</v>
      </c>
      <c r="B20">
        <f>'E-RES'!D21</f>
        <v>0</v>
      </c>
      <c r="C20" s="7" t="s">
        <v>134</v>
      </c>
      <c r="D20" s="7">
        <f>SUM(D21:D27)</f>
        <v>0</v>
      </c>
    </row>
    <row r="21" spans="1:3" ht="12.75">
      <c r="A21" t="s">
        <v>116</v>
      </c>
      <c r="C21" s="2" t="s">
        <v>135</v>
      </c>
    </row>
    <row r="22" spans="1:3" ht="12.75">
      <c r="A22" t="s">
        <v>117</v>
      </c>
      <c r="C22" s="2" t="s">
        <v>136</v>
      </c>
    </row>
    <row r="23" spans="1:3" ht="12.75">
      <c r="A23" s="1" t="s">
        <v>331</v>
      </c>
      <c r="B23">
        <f>SUM('E-RES'!D47:D49)</f>
        <v>0</v>
      </c>
      <c r="C23" t="s">
        <v>137</v>
      </c>
    </row>
    <row r="24" spans="1:3" ht="12.75">
      <c r="A24" t="s">
        <v>118</v>
      </c>
      <c r="C24" t="s">
        <v>138</v>
      </c>
    </row>
    <row r="25" spans="1:3" ht="12.75">
      <c r="A25" t="s">
        <v>119</v>
      </c>
      <c r="C25" t="s">
        <v>139</v>
      </c>
    </row>
    <row r="26" spans="1:4" ht="12.75">
      <c r="A26" t="s">
        <v>120</v>
      </c>
      <c r="B26">
        <f>'E-RES'!D51</f>
        <v>0</v>
      </c>
      <c r="C26" t="s">
        <v>140</v>
      </c>
      <c r="D26">
        <f>'E-RES'!D50</f>
        <v>0</v>
      </c>
    </row>
    <row r="27" spans="1:3" ht="12.75">
      <c r="A27" s="2" t="s">
        <v>121</v>
      </c>
      <c r="C27" t="s">
        <v>141</v>
      </c>
    </row>
    <row r="28" spans="1:4" ht="12.75">
      <c r="A28" t="s">
        <v>122</v>
      </c>
      <c r="C28" s="7" t="s">
        <v>142</v>
      </c>
      <c r="D28" s="7">
        <f>B10+B11+B19-D7-D20</f>
        <v>0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1">
      <selection activeCell="A1" sqref="A1"/>
    </sheetView>
  </sheetViews>
  <sheetFormatPr defaultColWidth="11.83203125" defaultRowHeight="12.75"/>
  <cols>
    <col min="1" max="1" width="45.33203125" style="0" customWidth="1"/>
    <col min="2" max="2" width="12.83203125" style="0" customWidth="1"/>
    <col min="3" max="3" width="43.16015625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274</v>
      </c>
      <c r="B5" s="3"/>
      <c r="C5" s="3"/>
      <c r="D5" s="3"/>
    </row>
    <row r="7" spans="1:4" ht="12.75">
      <c r="A7" s="7" t="s">
        <v>254</v>
      </c>
      <c r="B7" s="7">
        <f>CONCIL!D28</f>
        <v>0</v>
      </c>
      <c r="C7" s="21" t="s">
        <v>255</v>
      </c>
      <c r="D7" s="7">
        <f>SUM(D8:D12)</f>
        <v>0</v>
      </c>
    </row>
    <row r="8" spans="3:4" ht="12.75">
      <c r="C8" t="s">
        <v>256</v>
      </c>
      <c r="D8">
        <f>DEDINV!D19</f>
        <v>0</v>
      </c>
    </row>
    <row r="9" spans="1:4" ht="12.75">
      <c r="A9" s="21" t="s">
        <v>257</v>
      </c>
      <c r="B9" s="7">
        <f>SUM(B10:B12)</f>
        <v>0</v>
      </c>
      <c r="C9" s="1" t="s">
        <v>297</v>
      </c>
      <c r="D9">
        <f>'E-RES'!D14+'E-RES'!D15+'E-RES'!D18+'E-RES'!D20+'E-RES'!D19</f>
        <v>0</v>
      </c>
    </row>
    <row r="10" spans="1:4" ht="12.75">
      <c r="A10" s="1" t="s">
        <v>258</v>
      </c>
      <c r="C10" t="s">
        <v>226</v>
      </c>
      <c r="D10">
        <f>IETU!B26</f>
        <v>0</v>
      </c>
    </row>
    <row r="11" spans="1:4" ht="12.75">
      <c r="A11" t="s">
        <v>259</v>
      </c>
      <c r="C11" t="s">
        <v>227</v>
      </c>
      <c r="D11">
        <f>IETU!B27</f>
        <v>0</v>
      </c>
    </row>
    <row r="12" spans="1:3" ht="12.75">
      <c r="A12" t="s">
        <v>259</v>
      </c>
      <c r="C12" t="s">
        <v>259</v>
      </c>
    </row>
    <row r="14" spans="1:4" ht="12.75">
      <c r="A14" s="21" t="s">
        <v>260</v>
      </c>
      <c r="B14" s="7">
        <f>SUM(B15:B27)</f>
        <v>0</v>
      </c>
      <c r="C14" s="21" t="s">
        <v>261</v>
      </c>
      <c r="D14" s="7">
        <f>SUM(D15:D24)</f>
        <v>0</v>
      </c>
    </row>
    <row r="15" spans="1:4" ht="12.75">
      <c r="A15" t="s">
        <v>143</v>
      </c>
      <c r="B15">
        <f>DATOS!B7</f>
        <v>0</v>
      </c>
      <c r="C15" t="s">
        <v>78</v>
      </c>
      <c r="D15">
        <f>SUM('E-RES'!D25:D29)</f>
        <v>0</v>
      </c>
    </row>
    <row r="16" spans="1:4" ht="12.75">
      <c r="A16" t="s">
        <v>262</v>
      </c>
      <c r="C16" t="s">
        <v>107</v>
      </c>
      <c r="D16">
        <f>CONCIL!B12</f>
        <v>0</v>
      </c>
    </row>
    <row r="17" spans="1:4" ht="12.75">
      <c r="A17" t="s">
        <v>273</v>
      </c>
      <c r="C17" t="s">
        <v>109</v>
      </c>
      <c r="D17">
        <f>CONCIL!B14</f>
        <v>0</v>
      </c>
    </row>
    <row r="18" spans="1:4" ht="12.75">
      <c r="A18" t="s">
        <v>263</v>
      </c>
      <c r="C18" t="s">
        <v>110</v>
      </c>
      <c r="D18">
        <f>CONCIL!B15</f>
        <v>0</v>
      </c>
    </row>
    <row r="19" spans="1:4" ht="12.75">
      <c r="A19" s="1" t="s">
        <v>79</v>
      </c>
      <c r="B19">
        <f>SUM('E-RES'!D30:D34)</f>
        <v>0</v>
      </c>
      <c r="C19" t="s">
        <v>112</v>
      </c>
      <c r="D19">
        <f>CONCIL!B17</f>
        <v>0</v>
      </c>
    </row>
    <row r="20" spans="1:3" ht="12.75">
      <c r="A20" t="s">
        <v>126</v>
      </c>
      <c r="B20">
        <f>CONCIL!D10</f>
        <v>0</v>
      </c>
      <c r="C20" t="s">
        <v>264</v>
      </c>
    </row>
    <row r="21" spans="1:3" ht="12.75">
      <c r="A21" t="s">
        <v>124</v>
      </c>
      <c r="B21">
        <f>CONCIL!D8</f>
        <v>0</v>
      </c>
      <c r="C21" s="1" t="s">
        <v>282</v>
      </c>
    </row>
    <row r="22" spans="1:3" ht="12.75">
      <c r="A22" t="s">
        <v>128</v>
      </c>
      <c r="B22">
        <f>CONCIL!D14</f>
        <v>0</v>
      </c>
      <c r="C22" t="s">
        <v>259</v>
      </c>
    </row>
    <row r="23" spans="1:3" ht="12.75">
      <c r="A23" t="s">
        <v>129</v>
      </c>
      <c r="B23">
        <f>CONCIL!D15</f>
        <v>0</v>
      </c>
      <c r="C23" t="s">
        <v>259</v>
      </c>
    </row>
    <row r="24" spans="1:3" ht="12.75">
      <c r="A24" t="s">
        <v>132</v>
      </c>
      <c r="B24">
        <f>CONCIL!D18</f>
        <v>0</v>
      </c>
      <c r="C24" t="s">
        <v>259</v>
      </c>
    </row>
    <row r="25" spans="1:3" ht="12.75">
      <c r="A25" s="1" t="s">
        <v>281</v>
      </c>
      <c r="C25" t="s">
        <v>259</v>
      </c>
    </row>
    <row r="26" ht="12.75">
      <c r="A26" t="s">
        <v>259</v>
      </c>
    </row>
    <row r="27" spans="1:4" ht="12.75">
      <c r="A27" t="s">
        <v>259</v>
      </c>
      <c r="C27" s="21" t="s">
        <v>265</v>
      </c>
      <c r="D27" s="7">
        <f>B7+B9+B14-D7-D14</f>
        <v>0</v>
      </c>
    </row>
    <row r="29" ht="12.75">
      <c r="A29" t="s">
        <v>283</v>
      </c>
    </row>
    <row r="30" ht="12.75">
      <c r="A30" s="1" t="s">
        <v>284</v>
      </c>
    </row>
    <row r="31" ht="12.75">
      <c r="A31" s="2" t="s">
        <v>332</v>
      </c>
    </row>
    <row r="32" ht="12.75">
      <c r="A32" s="1" t="s">
        <v>369</v>
      </c>
    </row>
    <row r="33" ht="12.75">
      <c r="A33" s="1" t="s">
        <v>370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A1">
      <selection activeCell="A1" sqref="A1"/>
    </sheetView>
  </sheetViews>
  <sheetFormatPr defaultColWidth="11.83203125" defaultRowHeight="12.75"/>
  <cols>
    <col min="1" max="1" width="45.83203125" style="0" customWidth="1"/>
    <col min="2" max="2" width="12.83203125" style="0" customWidth="1"/>
    <col min="3" max="3" width="41.83203125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45</v>
      </c>
      <c r="B5" s="3"/>
      <c r="C5" s="3"/>
      <c r="D5" s="3"/>
    </row>
    <row r="7" spans="1:3" ht="12.75">
      <c r="A7" t="s">
        <v>143</v>
      </c>
      <c r="C7" t="s">
        <v>151</v>
      </c>
    </row>
    <row r="8" spans="1:3" ht="12.75">
      <c r="A8" s="2" t="s">
        <v>144</v>
      </c>
      <c r="C8" t="s">
        <v>152</v>
      </c>
    </row>
    <row r="9" spans="1:3" ht="12.75">
      <c r="A9" s="2" t="s">
        <v>145</v>
      </c>
      <c r="C9" t="s">
        <v>153</v>
      </c>
    </row>
    <row r="10" spans="1:3" ht="12.75">
      <c r="A10" s="2" t="s">
        <v>146</v>
      </c>
      <c r="C10" s="2" t="s">
        <v>154</v>
      </c>
    </row>
    <row r="11" spans="1:3" ht="12.75">
      <c r="A11" s="2" t="s">
        <v>147</v>
      </c>
      <c r="C11" t="s">
        <v>155</v>
      </c>
    </row>
    <row r="12" spans="1:3" ht="12.75">
      <c r="A12" s="2" t="s">
        <v>148</v>
      </c>
      <c r="C12" s="1" t="s">
        <v>267</v>
      </c>
    </row>
    <row r="13" spans="1:3" ht="12.75">
      <c r="A13" s="1" t="s">
        <v>333</v>
      </c>
      <c r="C13" t="s">
        <v>156</v>
      </c>
    </row>
    <row r="14" spans="1:3" ht="12.75">
      <c r="A14" t="s">
        <v>149</v>
      </c>
      <c r="C14" t="s">
        <v>157</v>
      </c>
    </row>
    <row r="15" spans="1:3" ht="12.75">
      <c r="A15" t="s">
        <v>150</v>
      </c>
      <c r="C15" t="s">
        <v>268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paperSize="122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A1" sqref="A1"/>
    </sheetView>
  </sheetViews>
  <sheetFormatPr defaultColWidth="11.83203125" defaultRowHeight="12.75"/>
  <cols>
    <col min="1" max="1" width="45.83203125" style="0" customWidth="1"/>
    <col min="2" max="5" width="12.83203125" style="0" customWidth="1"/>
  </cols>
  <sheetData>
    <row r="1" spans="1:5" ht="12.75">
      <c r="A1" s="5" t="str">
        <f>CIFRAS!A1</f>
        <v>NOMBRE DE LA EMPRESA</v>
      </c>
      <c r="B1" s="3"/>
      <c r="C1" s="3"/>
      <c r="D1" s="3"/>
      <c r="E1" s="3"/>
    </row>
    <row r="3" spans="1:5" ht="12.75">
      <c r="A3" s="5" t="s">
        <v>46</v>
      </c>
      <c r="B3" s="3"/>
      <c r="C3" s="3"/>
      <c r="D3" s="3"/>
      <c r="E3" s="3"/>
    </row>
    <row r="4" spans="1:5" ht="12.75">
      <c r="A4" s="4"/>
      <c r="B4" s="3"/>
      <c r="C4" s="3"/>
      <c r="D4" s="3"/>
      <c r="E4" s="3"/>
    </row>
    <row r="5" spans="1:5" ht="12.75">
      <c r="A5" s="4"/>
      <c r="B5" s="3"/>
      <c r="C5" s="3"/>
      <c r="D5" s="3"/>
      <c r="E5" s="3"/>
    </row>
    <row r="6" spans="1:5" ht="25.5">
      <c r="A6" s="31" t="s">
        <v>11</v>
      </c>
      <c r="B6" s="26" t="s">
        <v>305</v>
      </c>
      <c r="C6" s="26" t="s">
        <v>306</v>
      </c>
      <c r="D6" s="26" t="s">
        <v>60</v>
      </c>
      <c r="E6" s="3"/>
    </row>
    <row r="7" spans="1:4" ht="12.75">
      <c r="A7" s="1" t="s">
        <v>277</v>
      </c>
      <c r="D7" s="28"/>
    </row>
    <row r="8" spans="1:4" ht="12.75">
      <c r="A8" s="1" t="s">
        <v>278</v>
      </c>
      <c r="D8" s="28"/>
    </row>
    <row r="9" spans="1:4" ht="12.75">
      <c r="A9" s="1" t="s">
        <v>279</v>
      </c>
      <c r="D9" s="28"/>
    </row>
    <row r="10" spans="1:4" ht="12.75">
      <c r="A10" s="1" t="s">
        <v>280</v>
      </c>
      <c r="D10" s="28"/>
    </row>
    <row r="11" spans="1:4" ht="12.75">
      <c r="A11" s="1" t="s">
        <v>275</v>
      </c>
      <c r="B11" s="27"/>
      <c r="C11" s="27"/>
      <c r="D11" s="10">
        <f>B11+C11</f>
        <v>0</v>
      </c>
    </row>
    <row r="12" spans="1:4" ht="12.75">
      <c r="A12" s="1" t="s">
        <v>276</v>
      </c>
      <c r="B12" s="27"/>
      <c r="C12" s="27"/>
      <c r="D12" s="10">
        <f>B12+C12</f>
        <v>0</v>
      </c>
    </row>
    <row r="13" spans="1:4" ht="12.75">
      <c r="A13" s="2" t="s">
        <v>158</v>
      </c>
      <c r="D13" s="28"/>
    </row>
    <row r="14" spans="1:4" ht="12.75">
      <c r="A14" s="2" t="s">
        <v>159</v>
      </c>
      <c r="D14" s="28"/>
    </row>
    <row r="15" spans="1:4" ht="12.75">
      <c r="A15" s="2" t="s">
        <v>160</v>
      </c>
      <c r="D15" s="28"/>
    </row>
    <row r="16" spans="1:4" ht="12.75">
      <c r="A16" s="1" t="s">
        <v>334</v>
      </c>
      <c r="D16" s="28"/>
    </row>
    <row r="17" spans="1:4" ht="12.75">
      <c r="A17" s="1" t="s">
        <v>335</v>
      </c>
      <c r="D17" s="28"/>
    </row>
    <row r="18" spans="1:4" ht="12.75">
      <c r="A18" s="2" t="s">
        <v>51</v>
      </c>
      <c r="D18" s="28"/>
    </row>
    <row r="19" spans="1:4" ht="12.75">
      <c r="A19" s="2" t="s">
        <v>52</v>
      </c>
      <c r="D19" s="28"/>
    </row>
    <row r="20" spans="1:4" ht="12.75">
      <c r="A20" s="1" t="s">
        <v>336</v>
      </c>
      <c r="D20" s="28"/>
    </row>
    <row r="21" spans="1:4" ht="12.75">
      <c r="A21" s="2" t="s">
        <v>53</v>
      </c>
      <c r="D21" s="28"/>
    </row>
    <row r="22" spans="1:4" ht="12.75">
      <c r="A22" s="2" t="s">
        <v>54</v>
      </c>
      <c r="D22" s="28"/>
    </row>
    <row r="23" spans="1:4" ht="12.75">
      <c r="A23" s="1" t="s">
        <v>270</v>
      </c>
      <c r="D23" s="28"/>
    </row>
    <row r="24" spans="1:4" ht="12.75">
      <c r="A24" s="2" t="s">
        <v>161</v>
      </c>
      <c r="D24" s="28"/>
    </row>
    <row r="25" spans="1:4" ht="12.75">
      <c r="A25" s="2" t="s">
        <v>162</v>
      </c>
      <c r="D25" s="28"/>
    </row>
    <row r="26" spans="1:4" ht="12.75">
      <c r="A26" s="2" t="s">
        <v>163</v>
      </c>
      <c r="D26" s="28"/>
    </row>
    <row r="27" spans="1:4" ht="12.75">
      <c r="A27" s="2" t="s">
        <v>164</v>
      </c>
      <c r="D27" s="28"/>
    </row>
    <row r="28" spans="1:4" ht="12.75">
      <c r="A28" s="2" t="s">
        <v>165</v>
      </c>
      <c r="D28" s="28"/>
    </row>
    <row r="29" spans="1:4" ht="12.75">
      <c r="A29" s="11" t="s">
        <v>169</v>
      </c>
      <c r="B29" s="7"/>
      <c r="C29" s="7"/>
      <c r="D29" s="7">
        <f>SUM(D7:D28)</f>
        <v>0</v>
      </c>
    </row>
    <row r="31" spans="1:4" ht="25.5">
      <c r="A31" s="32" t="s">
        <v>12</v>
      </c>
      <c r="B31" s="26" t="s">
        <v>305</v>
      </c>
      <c r="C31" s="26" t="s">
        <v>306</v>
      </c>
      <c r="D31" s="26" t="s">
        <v>60</v>
      </c>
    </row>
    <row r="32" spans="1:4" ht="12.75">
      <c r="A32" s="1" t="s">
        <v>338</v>
      </c>
      <c r="B32" s="27"/>
      <c r="C32" s="27"/>
      <c r="D32" s="10">
        <f>B32+C32</f>
        <v>0</v>
      </c>
    </row>
    <row r="33" spans="1:4" ht="12.75">
      <c r="A33" s="1" t="s">
        <v>337</v>
      </c>
      <c r="B33" s="27"/>
      <c r="C33" s="27"/>
      <c r="D33" s="10">
        <f>B33+C33</f>
        <v>0</v>
      </c>
    </row>
    <row r="34" spans="1:4" ht="12.75">
      <c r="A34" s="2" t="s">
        <v>166</v>
      </c>
      <c r="D34" s="28"/>
    </row>
    <row r="35" spans="1:4" ht="12.75">
      <c r="A35" s="2" t="s">
        <v>108</v>
      </c>
      <c r="B35" s="27"/>
      <c r="C35" s="27"/>
      <c r="D35" s="10">
        <f>B35+C35</f>
        <v>0</v>
      </c>
    </row>
    <row r="36" spans="1:4" ht="12.75">
      <c r="A36" s="2" t="s">
        <v>174</v>
      </c>
      <c r="D36" s="28"/>
    </row>
    <row r="37" spans="1:4" ht="12.75">
      <c r="A37" s="2" t="s">
        <v>167</v>
      </c>
      <c r="D37" s="28"/>
    </row>
    <row r="38" spans="1:4" ht="12.75">
      <c r="A38" s="2" t="s">
        <v>168</v>
      </c>
      <c r="D38">
        <f>SUM(D32:D37)</f>
        <v>0</v>
      </c>
    </row>
    <row r="39" ht="12.75">
      <c r="A39" s="2"/>
    </row>
    <row r="40" ht="12.75">
      <c r="A40" s="6" t="s">
        <v>13</v>
      </c>
    </row>
    <row r="41" spans="1:4" ht="12.75">
      <c r="A41" s="2" t="s">
        <v>170</v>
      </c>
      <c r="D41" s="28"/>
    </row>
    <row r="42" spans="1:4" ht="12.75">
      <c r="A42" s="2" t="s">
        <v>171</v>
      </c>
      <c r="D42" s="28"/>
    </row>
    <row r="43" spans="1:4" ht="12.75">
      <c r="A43" s="2" t="s">
        <v>172</v>
      </c>
      <c r="D43" s="28"/>
    </row>
    <row r="44" spans="1:4" ht="12.75">
      <c r="A44" s="2" t="s">
        <v>173</v>
      </c>
      <c r="D44" s="28"/>
    </row>
    <row r="45" spans="1:4" ht="12.75">
      <c r="A45" s="2" t="s">
        <v>174</v>
      </c>
      <c r="D45" s="28"/>
    </row>
    <row r="46" spans="1:4" ht="12.75">
      <c r="A46" s="2" t="s">
        <v>175</v>
      </c>
      <c r="D46" s="28"/>
    </row>
    <row r="47" spans="1:4" ht="12.75">
      <c r="A47" s="2" t="s">
        <v>176</v>
      </c>
      <c r="D47">
        <f>IF('E-RES'!D54&lt;0,0,'E-RES'!D54)</f>
        <v>0</v>
      </c>
    </row>
    <row r="48" spans="1:4" ht="12.75">
      <c r="A48" s="2" t="s">
        <v>177</v>
      </c>
      <c r="D48" s="28"/>
    </row>
    <row r="49" spans="1:4" ht="12.75">
      <c r="A49" s="2" t="s">
        <v>178</v>
      </c>
      <c r="D49">
        <f>IF('E-RES'!D54&lt;0,'E-RES'!D54,0)</f>
        <v>0</v>
      </c>
    </row>
    <row r="50" spans="1:4" ht="12.75">
      <c r="A50" s="1" t="s">
        <v>340</v>
      </c>
      <c r="D50" s="28"/>
    </row>
    <row r="51" spans="1:4" ht="12.75">
      <c r="A51" s="1" t="s">
        <v>339</v>
      </c>
      <c r="D51" s="28"/>
    </row>
    <row r="52" spans="1:4" ht="12.75">
      <c r="A52" s="2" t="s">
        <v>179</v>
      </c>
      <c r="D52" s="28"/>
    </row>
    <row r="53" spans="1:4" ht="12.75">
      <c r="A53" s="2" t="s">
        <v>180</v>
      </c>
      <c r="D53">
        <f>SUM(D41:D52)</f>
        <v>0</v>
      </c>
    </row>
    <row r="54" spans="1:4" ht="12.75">
      <c r="A54" s="11" t="s">
        <v>181</v>
      </c>
      <c r="B54" s="7"/>
      <c r="C54" s="7"/>
      <c r="D54" s="7">
        <f>D38+D53</f>
        <v>0</v>
      </c>
    </row>
  </sheetData>
  <printOptions/>
  <pageMargins left="0.7874015748031497" right="0.3937007874015748" top="0.7874015748031497" bottom="0.3937007874015748" header="0" footer="0"/>
  <pageSetup fitToHeight="1" fitToWidth="1" horizontalDpi="300" verticalDpi="300" orientation="portrait" scale="9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"/>
    </sheetView>
  </sheetViews>
  <sheetFormatPr defaultColWidth="12" defaultRowHeight="12.75"/>
  <cols>
    <col min="1" max="1" width="86.5" style="0" customWidth="1"/>
    <col min="2" max="2" width="16.83203125" style="0" customWidth="1"/>
  </cols>
  <sheetData>
    <row r="1" spans="1:3" ht="12.75">
      <c r="A1" s="5" t="str">
        <f>CIFRAS!A1</f>
        <v>NOMBRE DE LA EMPRESA</v>
      </c>
      <c r="B1" s="10"/>
      <c r="C1" s="10"/>
    </row>
    <row r="2" spans="2:3" ht="12.75">
      <c r="B2" s="10"/>
      <c r="C2" s="10"/>
    </row>
    <row r="3" spans="2:3" ht="12.75">
      <c r="B3" s="10"/>
      <c r="C3" s="10"/>
    </row>
    <row r="4" spans="2:3" ht="12.75">
      <c r="B4" s="10"/>
      <c r="C4" s="10"/>
    </row>
    <row r="5" spans="1:3" ht="12.75">
      <c r="A5" s="33" t="s">
        <v>341</v>
      </c>
      <c r="B5" s="10"/>
      <c r="C5" s="10"/>
    </row>
    <row r="6" spans="1:3" ht="12.75">
      <c r="A6" s="2" t="s">
        <v>342</v>
      </c>
      <c r="B6" s="10"/>
      <c r="C6" s="10"/>
    </row>
    <row r="7" spans="1:3" ht="12.75">
      <c r="A7" s="2" t="s">
        <v>343</v>
      </c>
      <c r="B7" s="10"/>
      <c r="C7" s="10"/>
    </row>
    <row r="8" spans="2:3" ht="12.75">
      <c r="B8" s="10"/>
      <c r="C8" s="10"/>
    </row>
    <row r="9" spans="1:3" ht="12.75">
      <c r="A9" s="2" t="s">
        <v>342</v>
      </c>
      <c r="B9" s="10"/>
      <c r="C9" s="10"/>
    </row>
    <row r="10" spans="1:3" ht="12.75">
      <c r="A10" s="2" t="s">
        <v>343</v>
      </c>
      <c r="B10" s="10"/>
      <c r="C10" s="10"/>
    </row>
    <row r="11" spans="2:3" ht="12.75">
      <c r="B11" s="10"/>
      <c r="C11" s="10"/>
    </row>
    <row r="12" spans="1:3" ht="12.75">
      <c r="A12" s="2" t="s">
        <v>342</v>
      </c>
      <c r="B12" s="10"/>
      <c r="C12" s="10"/>
    </row>
    <row r="13" spans="1:3" ht="12.75">
      <c r="A13" s="2" t="s">
        <v>343</v>
      </c>
      <c r="B13" s="10"/>
      <c r="C13" s="10"/>
    </row>
    <row r="14" spans="2:3" ht="12.75">
      <c r="B14" s="10"/>
      <c r="C14" s="10"/>
    </row>
    <row r="15" spans="1:3" ht="12.75">
      <c r="A15" s="2" t="s">
        <v>342</v>
      </c>
      <c r="B15" s="10"/>
      <c r="C15" s="10"/>
    </row>
    <row r="16" spans="1:3" ht="12.75">
      <c r="A16" s="2" t="s">
        <v>343</v>
      </c>
      <c r="B16" s="10"/>
      <c r="C16" s="10"/>
    </row>
    <row r="17" spans="2:3" ht="12.75">
      <c r="B17" s="10"/>
      <c r="C17" s="10"/>
    </row>
    <row r="18" spans="1:3" ht="12.75">
      <c r="A18" s="2" t="s">
        <v>342</v>
      </c>
      <c r="B18" s="10"/>
      <c r="C18" s="10"/>
    </row>
    <row r="19" spans="1:3" ht="12.75">
      <c r="A19" s="2" t="s">
        <v>343</v>
      </c>
      <c r="B19" s="10"/>
      <c r="C19" s="10"/>
    </row>
    <row r="20" spans="2:3" ht="12.75">
      <c r="B20" s="10"/>
      <c r="C20" s="10"/>
    </row>
    <row r="21" spans="2:3" ht="12.75">
      <c r="B21" s="10"/>
      <c r="C21" s="10"/>
    </row>
    <row r="22" spans="1:3" ht="12.75">
      <c r="A22" t="s">
        <v>344</v>
      </c>
      <c r="B22" s="10">
        <f>SUM(B5:B21)</f>
        <v>0</v>
      </c>
      <c r="C22" s="10"/>
    </row>
    <row r="23" spans="1:3" ht="12.75">
      <c r="A23" t="s">
        <v>345</v>
      </c>
      <c r="B23" s="10"/>
      <c r="C23" s="10"/>
    </row>
    <row r="24" spans="1:3" ht="12.75">
      <c r="A24" t="s">
        <v>346</v>
      </c>
      <c r="B24" s="10">
        <f>B22+B23</f>
        <v>0</v>
      </c>
      <c r="C24" s="10"/>
    </row>
    <row r="25" spans="1:3" ht="12.75">
      <c r="A25" s="1" t="s">
        <v>347</v>
      </c>
      <c r="B25" s="10"/>
      <c r="C25" s="34"/>
    </row>
    <row r="26" spans="1:3" ht="12.75">
      <c r="A26" s="1" t="s">
        <v>348</v>
      </c>
      <c r="B26" s="10"/>
      <c r="C26" s="10"/>
    </row>
    <row r="27" spans="1:3" ht="12.75">
      <c r="A27" t="s">
        <v>349</v>
      </c>
      <c r="B27" s="10"/>
      <c r="C27" s="10"/>
    </row>
    <row r="28" spans="1:3" ht="12.75">
      <c r="A28" s="1" t="s">
        <v>350</v>
      </c>
      <c r="B28" s="10"/>
      <c r="C28" s="10"/>
    </row>
    <row r="29" spans="1:3" ht="12.75">
      <c r="A29" s="2" t="s">
        <v>351</v>
      </c>
      <c r="B29" s="10"/>
      <c r="C29" s="10"/>
    </row>
    <row r="30" spans="1:3" ht="12.75">
      <c r="A30" s="2" t="s">
        <v>352</v>
      </c>
      <c r="B30" s="10"/>
      <c r="C30" s="10"/>
    </row>
    <row r="31" spans="1:3" ht="12.75">
      <c r="A31" s="1" t="s">
        <v>353</v>
      </c>
      <c r="B31" s="10"/>
      <c r="C31" s="10"/>
    </row>
    <row r="32" spans="1:3" ht="12.75">
      <c r="A32" s="1" t="s">
        <v>355</v>
      </c>
      <c r="B32" s="10"/>
      <c r="C32" s="10"/>
    </row>
    <row r="33" spans="1:3" ht="12.75">
      <c r="A33" s="2" t="s">
        <v>354</v>
      </c>
      <c r="B33" s="10">
        <f>B24-SUM(B25:B32)</f>
        <v>0</v>
      </c>
      <c r="C33" s="10"/>
    </row>
  </sheetData>
  <printOptions/>
  <pageMargins left="0.75" right="0.75" top="1" bottom="1" header="0" footer="0"/>
  <pageSetup horizontalDpi="1200" verticalDpi="1200" orientation="portrait" paperSize="1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19"/>
  <sheetViews>
    <sheetView workbookViewId="0" topLeftCell="A1">
      <selection activeCell="A1" sqref="A1"/>
    </sheetView>
  </sheetViews>
  <sheetFormatPr defaultColWidth="12" defaultRowHeight="12.75"/>
  <cols>
    <col min="1" max="1" width="43.16015625" style="0" customWidth="1"/>
    <col min="2" max="2" width="12.83203125" style="0" customWidth="1"/>
    <col min="3" max="3" width="43.16015625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47</v>
      </c>
      <c r="B5" s="3"/>
      <c r="C5" s="3"/>
      <c r="D5" s="3"/>
    </row>
    <row r="7" spans="1:3" ht="12.75">
      <c r="A7" s="2" t="s">
        <v>182</v>
      </c>
      <c r="B7">
        <f>'E-RES'!D8+'E-RES'!D9+SUM('E-RES'!D25:D29)+'E-RES'!D35+SUM('E-RES'!D37:D38)+SUM('E-RES'!D42:D44)+'E-RES'!D50+'E-RES'!D52+CONCIL!B11-CONCIL!D20</f>
        <v>0</v>
      </c>
      <c r="C7" s="2" t="s">
        <v>192</v>
      </c>
    </row>
    <row r="8" spans="1:3" ht="12.75">
      <c r="A8" s="2" t="s">
        <v>183</v>
      </c>
      <c r="B8">
        <f>'E-RES'!D10+'E-RES'!D11+'E-RES'!D21+'E-RES'!D23+SUM('E-RES'!D30:D34)+'E-RES'!D36+SUM('E-RES'!D40:D41)+'E-RES'!D45+SUM('E-RES'!D47:D49)+'E-RES'!D51+'E-RES'!D53+CONCIL!D7-CONCIL!B19</f>
        <v>0</v>
      </c>
      <c r="C8" s="2" t="s">
        <v>193</v>
      </c>
    </row>
    <row r="9" spans="1:3" ht="12.75">
      <c r="A9" s="1" t="s">
        <v>186</v>
      </c>
      <c r="B9">
        <f>B7-B8</f>
        <v>0</v>
      </c>
      <c r="C9" s="2" t="s">
        <v>194</v>
      </c>
    </row>
    <row r="10" spans="1:3" ht="12.75">
      <c r="A10" s="2" t="s">
        <v>184</v>
      </c>
      <c r="C10" s="2" t="s">
        <v>356</v>
      </c>
    </row>
    <row r="11" spans="1:3" ht="12.75">
      <c r="A11" s="2" t="s">
        <v>23</v>
      </c>
      <c r="B11">
        <f>IF(B9-B10&lt;0,0,B9-B10)</f>
        <v>0</v>
      </c>
      <c r="C11" s="1" t="s">
        <v>240</v>
      </c>
    </row>
    <row r="12" spans="1:3" ht="12.75">
      <c r="A12" s="2" t="s">
        <v>185</v>
      </c>
      <c r="B12">
        <f>IF(B9-B10&lt;0,B9-B10,0)</f>
        <v>0</v>
      </c>
      <c r="C12" s="1" t="s">
        <v>241</v>
      </c>
    </row>
    <row r="13" spans="1:4" ht="12.75">
      <c r="A13" s="2" t="s">
        <v>187</v>
      </c>
      <c r="C13" s="2" t="s">
        <v>195</v>
      </c>
      <c r="D13">
        <f>IF((B17+D11)&lt;SUM(D7:D10)+SUM(B18:B19)+D12,"",B17+D11-(SUM(D7:D10)+SUM(B18:B19)+D12))</f>
        <v>0</v>
      </c>
    </row>
    <row r="14" spans="1:4" ht="12.75">
      <c r="A14" s="2" t="s">
        <v>188</v>
      </c>
      <c r="B14">
        <f>IF(B13&lt;B11,B11-B13,0)</f>
        <v>0</v>
      </c>
      <c r="C14" s="2" t="s">
        <v>196</v>
      </c>
      <c r="D14">
        <f>IF((B17+D11)&lt;SUM(D7:D10)+SUM(B18:B19)+D12,(SUM(D7:D10)+SUM(B18:B19)+D12)-B17-D11,"")</f>
      </c>
    </row>
    <row r="15" spans="1:3" ht="12.75">
      <c r="A15" s="2" t="s">
        <v>189</v>
      </c>
      <c r="B15">
        <f>ROUND(B14*0.3,0)</f>
        <v>0</v>
      </c>
      <c r="C15" s="1" t="s">
        <v>357</v>
      </c>
    </row>
    <row r="16" spans="1:4" ht="12.75">
      <c r="A16" s="2" t="s">
        <v>190</v>
      </c>
      <c r="C16" s="2" t="s">
        <v>33</v>
      </c>
      <c r="D16">
        <f>IF(D14&gt;0,"",D13-D15)</f>
        <v>0</v>
      </c>
    </row>
    <row r="17" spans="1:3" ht="12.75">
      <c r="A17" s="2" t="s">
        <v>191</v>
      </c>
      <c r="B17">
        <f>B15-B16</f>
        <v>0</v>
      </c>
      <c r="C17" s="1" t="s">
        <v>358</v>
      </c>
    </row>
    <row r="18" spans="1:4" ht="12.75">
      <c r="A18" s="2" t="s">
        <v>269</v>
      </c>
      <c r="C18" t="s">
        <v>34</v>
      </c>
      <c r="D18">
        <f>IF(D14&gt;0,D14-D17,"")</f>
      </c>
    </row>
    <row r="19" spans="1:4" ht="12.75">
      <c r="A19" s="2" t="s">
        <v>32</v>
      </c>
      <c r="C19" s="1" t="s">
        <v>359</v>
      </c>
      <c r="D19">
        <f>IDE!B33</f>
        <v>0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2010-03-29T20:54:11Z</cp:lastPrinted>
  <dcterms:created xsi:type="dcterms:W3CDTF">2003-02-17T18:20:37Z</dcterms:created>
  <dcterms:modified xsi:type="dcterms:W3CDTF">2011-03-30T00:33:34Z</dcterms:modified>
  <cp:category/>
  <cp:version/>
  <cp:contentType/>
  <cp:contentStatus/>
</cp:coreProperties>
</file>