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IFRAS" sheetId="1" r:id="rId1"/>
    <sheet name="DEDINV" sheetId="2" r:id="rId2"/>
    <sheet name="E-RES" sheetId="3" r:id="rId3"/>
    <sheet name="CONCIL" sheetId="4" r:id="rId4"/>
    <sheet name="DED" sheetId="5" r:id="rId5"/>
    <sheet name="BALANCE" sheetId="6" r:id="rId6"/>
    <sheet name="ISR" sheetId="7" r:id="rId7"/>
    <sheet name="PTU" sheetId="8" r:id="rId8"/>
    <sheet name="Coef" sheetId="9" r:id="rId9"/>
    <sheet name="CVENTAS" sheetId="10" r:id="rId10"/>
  </sheets>
  <definedNames>
    <definedName name="_xlnm.Print_Area" localSheetId="5">'BALANCE'!$A$1:$D$54</definedName>
    <definedName name="_xlnm.Print_Area" localSheetId="0">'CIFRAS'!$A$1:$E$45</definedName>
    <definedName name="_xlnm.Print_Area" localSheetId="3">'CONCIL'!$A$1:$D$28</definedName>
    <definedName name="_xlnm.Print_Area" localSheetId="9">'CVENTAS'!$A$1:$B$24</definedName>
    <definedName name="_xlnm.Print_Area" localSheetId="4">'DED'!$A$1:$D$19</definedName>
    <definedName name="_xlnm.Print_Area" localSheetId="2">'E-RES'!$A$1:$D$53</definedName>
    <definedName name="_xlnm.Print_Area" localSheetId="6">'ISR'!$A$1:$D$18</definedName>
  </definedNames>
  <calcPr fullCalcOnLoad="1"/>
</workbook>
</file>

<file path=xl/sharedStrings.xml><?xml version="1.0" encoding="utf-8"?>
<sst xmlns="http://schemas.openxmlformats.org/spreadsheetml/2006/main" count="318" uniqueCount="287">
  <si>
    <t>b. PTU no cobrada en el ejercicio anterior</t>
  </si>
  <si>
    <t>f. Coeficiente de utilidad por aplicar en el ejercicio siguiente</t>
  </si>
  <si>
    <t>g. Porcentaje de participación consolidable</t>
  </si>
  <si>
    <t>i. Saldo actualizado de la cuenta de utilidad fiscal neta</t>
  </si>
  <si>
    <t>k. Saldo actualizado de la cuenta de capital de aportación</t>
  </si>
  <si>
    <t>l. En caso de ser controlada indique RFC de la controladora</t>
  </si>
  <si>
    <t>m. Provenientes de la cuenta de utilidad fiscal neta (CUFIN)</t>
  </si>
  <si>
    <t>n. De la cuenta de utilidad fiscal neta reinvertida (CUFINRE)</t>
  </si>
  <si>
    <t xml:space="preserve">j. Saldo act.de la cuenta de utilidad fiscal (neta) reinvertida </t>
  </si>
  <si>
    <t>Registro federal de contribuyentes</t>
  </si>
  <si>
    <t>Apellido paterno, materno y nombre(s)</t>
  </si>
  <si>
    <t>ACTIVO</t>
  </si>
  <si>
    <t>PASIVO</t>
  </si>
  <si>
    <t>CAPITAL CONTABLE</t>
  </si>
  <si>
    <t>Concepto</t>
  </si>
  <si>
    <t>Deducción en el ejercicio</t>
  </si>
  <si>
    <t>a. PTU generada en el ejercicio al que corresponde esta declaración</t>
  </si>
  <si>
    <t xml:space="preserve">c. Pérdidas fiscales de ejercicios anteriores pend. de amortizar actualizadas </t>
  </si>
  <si>
    <t>h. ISR causado en exceso del IMPAC en los 3 ejerc.ant., pendiente de aplicar</t>
  </si>
  <si>
    <t>sugerido:</t>
  </si>
  <si>
    <t>Ingresos acumulables</t>
  </si>
  <si>
    <t>Coeficiente de utilidad</t>
  </si>
  <si>
    <t>Utilidad fiscal del ejercicio</t>
  </si>
  <si>
    <t>= Utilidad para coeficiente</t>
  </si>
  <si>
    <t>= Ingresos nominales</t>
  </si>
  <si>
    <t>Menos: Ajuste anual por inflación acumulable</t>
  </si>
  <si>
    <t>e. Saldo promedio anual de las deudas</t>
  </si>
  <si>
    <t>d. Saldo promedio anual de los créditos</t>
  </si>
  <si>
    <t>DATOS DE LA EMPRESA</t>
  </si>
  <si>
    <t>Pagos provisionales efectuados</t>
  </si>
  <si>
    <t>Impuesto a cargo del ejercicio</t>
  </si>
  <si>
    <t>Denominación o razón social</t>
  </si>
  <si>
    <t>Ciudad y código postal</t>
  </si>
  <si>
    <t>Teléfono</t>
  </si>
  <si>
    <t>A. PARTICIPACIÓN DE LOS TRABAJADORES EN LAS UTILIDADES</t>
  </si>
  <si>
    <t>B. CIFRAS AL CIERRE DEL EJERCICIO</t>
  </si>
  <si>
    <t>C. DIVIDENDOS O UTILIDADES DISTRIBUIDOS</t>
  </si>
  <si>
    <t>DATOS DEL REPRESENTANTE LEGAL</t>
  </si>
  <si>
    <t>E. ESTADO DE RESULTADOS</t>
  </si>
  <si>
    <t>F. CONCILIACIÓN ENTRE EL RESULTADO CONTABLE Y EL FISCAL</t>
  </si>
  <si>
    <t>H. ESTADO DE POSICIÓN FINANCIERA (BALANCE)</t>
  </si>
  <si>
    <t>I. DETERMINACIÓN DEL IMPUESTO SOBRE LA RENTA</t>
  </si>
  <si>
    <t>Calle y número, colonia</t>
  </si>
  <si>
    <t>CURP</t>
  </si>
  <si>
    <t>Administración Local de Recaudación</t>
  </si>
  <si>
    <t>Terrenos</t>
  </si>
  <si>
    <t>Construcciones</t>
  </si>
  <si>
    <t>Maquinaria y equipo</t>
  </si>
  <si>
    <t>Mobiliario y equipo de oficina</t>
  </si>
  <si>
    <t>Otras inversiones en activos fijos</t>
  </si>
  <si>
    <t>Maq.y eq.para gen.energía (fuentes renovables)</t>
  </si>
  <si>
    <t>Adaptación a instalaciones para discapacitados</t>
  </si>
  <si>
    <t>Total</t>
  </si>
  <si>
    <t>Ventas y/o servicios nacionales</t>
  </si>
  <si>
    <t>Ventas y/o servicios extranjeros</t>
  </si>
  <si>
    <t>Devoluciones, descuentos y bon.s/ventas nac.</t>
  </si>
  <si>
    <t>Devoluciones, descuentos y bon.s/ventas extr.</t>
  </si>
  <si>
    <t>Ingresos netos</t>
  </si>
  <si>
    <t>Inventario inicial</t>
  </si>
  <si>
    <t>Compras netas nacionales</t>
  </si>
  <si>
    <t>Compras netas de importación</t>
  </si>
  <si>
    <t>Inventario final</t>
  </si>
  <si>
    <t>Costo de mercancías</t>
  </si>
  <si>
    <t>Mano de obra</t>
  </si>
  <si>
    <t>Maquilas</t>
  </si>
  <si>
    <t>Gastos indirectos de fabricación</t>
  </si>
  <si>
    <t>Costo de ventas y/o servicios</t>
  </si>
  <si>
    <t>Utilidad o (pérdida) bruta</t>
  </si>
  <si>
    <t>Gastos de operación</t>
  </si>
  <si>
    <t>Utilidad o (pérdida) de operación</t>
  </si>
  <si>
    <t>Ingresos por partidas discontinuas y extraord.</t>
  </si>
  <si>
    <t>Gastos por partidas discontinuas y extraord.</t>
  </si>
  <si>
    <t>Utilidad o pérdida antes de impuestos</t>
  </si>
  <si>
    <t>Utilidad o pérdida neta</t>
  </si>
  <si>
    <t>G. DATOS INFORMATIVOS DEL COSTO DE VENTAS FISCAL</t>
  </si>
  <si>
    <t>DATOS DEL INVENTARIO BASE:</t>
  </si>
  <si>
    <t>Indique el método para determinar el valor del inventario base</t>
  </si>
  <si>
    <t>DATOS INFORMATIVOS:</t>
  </si>
  <si>
    <t>Monto del inventario inicial</t>
  </si>
  <si>
    <t>OPCIÓN DE ACUMULACIÓN DE INVENTARIOS</t>
  </si>
  <si>
    <t>Indique el método de valuación del inventario base</t>
  </si>
  <si>
    <t>Inventario base al 31 de diciembre de 2004</t>
  </si>
  <si>
    <t>Saldo pendiente por deducir al 1° de enero de 2005</t>
  </si>
  <si>
    <t>Pérdidas fiscales pendientes de disminuir al 31 de diciembre de 2004</t>
  </si>
  <si>
    <t>Diferencia de la comparación de inventarios de importación</t>
  </si>
  <si>
    <t>Valor del inventario acumulable del ejercicio que declara</t>
  </si>
  <si>
    <t>Porcentaje de acumulación</t>
  </si>
  <si>
    <t>Inventario acumulable del ejercicio que declara</t>
  </si>
  <si>
    <t>SISTEMAS Y BASES DE VALUACIÓN</t>
  </si>
  <si>
    <t>Indique la opción para determinar el costo de lo vendido</t>
  </si>
  <si>
    <t>Indique la base de costos utilizada</t>
  </si>
  <si>
    <t>MÉTODOS DE VALUACIÓN:</t>
  </si>
  <si>
    <t>Indique el método de valuación utilizado</t>
  </si>
  <si>
    <t>Efectos de reexpresión</t>
  </si>
  <si>
    <t>Resultado por posición monetaria</t>
  </si>
  <si>
    <t>Utilidad o pérdida neta histórica</t>
  </si>
  <si>
    <t>Ingresos fiscales no contables</t>
  </si>
  <si>
    <t>Ajuste anual por inflación acumulable</t>
  </si>
  <si>
    <t>Anticipos de clientes</t>
  </si>
  <si>
    <t>Intereses moratorios efectivamente cobrados</t>
  </si>
  <si>
    <t>Ganancia en la enajenación de acc. o reemb. de K</t>
  </si>
  <si>
    <t>Ganancia en enajenación de terrenos y A.F.</t>
  </si>
  <si>
    <t>Otros ingresos fiscales no contables</t>
  </si>
  <si>
    <t>Deducciones contables no fiscales</t>
  </si>
  <si>
    <t>Costo de ventas</t>
  </si>
  <si>
    <t>Depreciación y amortización contable</t>
  </si>
  <si>
    <t>Gastos que no reúnen requisitos fiscales</t>
  </si>
  <si>
    <t>Pérdida contable en enajenación de acciones</t>
  </si>
  <si>
    <t>Pérdida contable en enajenación de activo fijo</t>
  </si>
  <si>
    <t>Pérdida en participación subsidiaria</t>
  </si>
  <si>
    <t>Otras deducciones contables no fiscales</t>
  </si>
  <si>
    <t>Deducciones fiscales no contables</t>
  </si>
  <si>
    <t>Ajuste anual por inflación deducible</t>
  </si>
  <si>
    <t>Adq.netas de merc.,M.P.y productos (compras)</t>
  </si>
  <si>
    <t>Mano de obra directa</t>
  </si>
  <si>
    <t>Deducción de inversiones</t>
  </si>
  <si>
    <t>Pérdida fiscal en enajenación de acciones</t>
  </si>
  <si>
    <t>Pérdida fiscal en enajenac.de terrenos y A.F.</t>
  </si>
  <si>
    <t>Intereses moratorios efectivamente pagados</t>
  </si>
  <si>
    <t>Otras deducciones fiscales no contables</t>
  </si>
  <si>
    <t>Ingresos contables no fiscales</t>
  </si>
  <si>
    <t>Ints. moratorios devengados a favor cobrados o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</si>
  <si>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</si>
  <si>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</si>
  <si>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</si>
  <si>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</si>
  <si>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Utilidad en participación subsidiaria</t>
  </si>
  <si>
    <t>Otros ingresos contables no fiscales</t>
  </si>
  <si>
    <t>Utilidad o pérdida fiscal</t>
  </si>
  <si>
    <t>Honorarios pagados a personas físicas</t>
  </si>
  <si>
    <t>Uso o goce temporal de bienes pagados a P.F.</t>
  </si>
  <si>
    <t>Pérdida por créditos incobrables</t>
  </si>
  <si>
    <t>Viáticos y gastos de viaje</t>
  </si>
  <si>
    <t>Combustible y lubricantes</t>
  </si>
  <si>
    <t>Consumo en restaurantes</t>
  </si>
  <si>
    <t>Contribuciones a favor</t>
  </si>
  <si>
    <t>Inventarios</t>
  </si>
  <si>
    <t>Otros activos circulantes</t>
  </si>
  <si>
    <t>Equipo de transporte</t>
  </si>
  <si>
    <t>Otros activos fijos</t>
  </si>
  <si>
    <t>Depreciación acumulada</t>
  </si>
  <si>
    <t>Cargos y gastos diferidos</t>
  </si>
  <si>
    <t>Amortización acumulada</t>
  </si>
  <si>
    <t>Contribuciones por pagar</t>
  </si>
  <si>
    <t>Otros pasivos</t>
  </si>
  <si>
    <t>Suma pasivo</t>
  </si>
  <si>
    <t>Suma activo</t>
  </si>
  <si>
    <t>Capital social proveniente de aportaciones</t>
  </si>
  <si>
    <t>Capital social proveniente de capitalización</t>
  </si>
  <si>
    <t>Reservas</t>
  </si>
  <si>
    <t>Otras cuentas de capital</t>
  </si>
  <si>
    <t>Aportaciones para futuros aumentos de capital</t>
  </si>
  <si>
    <t>Utilidades acumuladas</t>
  </si>
  <si>
    <t>Utilidad del ejercicio</t>
  </si>
  <si>
    <t>Pérdidas acumuladas</t>
  </si>
  <si>
    <t>Pérdida del ejercicio</t>
  </si>
  <si>
    <t>Actualización del capital contable</t>
  </si>
  <si>
    <t>Suma capital contable</t>
  </si>
  <si>
    <t>Suma pasivo más capital contable</t>
  </si>
  <si>
    <t>Total de ingresos acumulables</t>
  </si>
  <si>
    <t>PTU pagada en el ejercicio</t>
  </si>
  <si>
    <t>Pérdida fiscal del ejercicio</t>
  </si>
  <si>
    <t>Utilidad o pérdida fiscal antes de PTU</t>
  </si>
  <si>
    <t>Pérdidas fiscales de ejerc.ant.que se aplican</t>
  </si>
  <si>
    <t>Resultado fiscal</t>
  </si>
  <si>
    <t>Impuesto sobre la renta del ejercicio</t>
  </si>
  <si>
    <t>Reducciones de ISR</t>
  </si>
  <si>
    <t>Impuesto causado en el ejercicio</t>
  </si>
  <si>
    <t>Impuesto retenido al contribuyente</t>
  </si>
  <si>
    <t>Impuesto acreditable pagado en el extranjero</t>
  </si>
  <si>
    <t>Impuesto acreditable por dividendos distribuidos</t>
  </si>
  <si>
    <t>Diferencia a cargo</t>
  </si>
  <si>
    <t>Diferencia a favor</t>
  </si>
  <si>
    <t>Acumulación de inventarios</t>
  </si>
  <si>
    <t>Primeras entradas, primeras salidas</t>
  </si>
  <si>
    <t>Últimas entradas, primeras salidas</t>
  </si>
  <si>
    <t>Costo identificado</t>
  </si>
  <si>
    <t>Costo promedio</t>
  </si>
  <si>
    <t>Costeo absorbente</t>
  </si>
  <si>
    <t>Costeo directo</t>
  </si>
  <si>
    <t>Costos históricos</t>
  </si>
  <si>
    <t>Costos predeterminados</t>
  </si>
  <si>
    <t>Detallista</t>
  </si>
  <si>
    <t>Otras cantidades a cargo</t>
  </si>
  <si>
    <t>Otras cantidades a favor</t>
  </si>
  <si>
    <t>NOMBRE DE LA EMPRESA</t>
  </si>
  <si>
    <t>Diversos estímulos</t>
  </si>
  <si>
    <t>Equipo de cómputo</t>
  </si>
  <si>
    <t>Gastos, cargos diferidos y erog. en per. preop.</t>
  </si>
  <si>
    <t>Terrenos (costo de adquisición)</t>
  </si>
  <si>
    <t>Cuentas y documentos por cobrar nacionales</t>
  </si>
  <si>
    <t>Cuentas y documentos por cobrar del extranjero</t>
  </si>
  <si>
    <t>Efectivo y depósitos en instituciones de crédito nac.</t>
  </si>
  <si>
    <t>Efectivo y depósitos en instituciones de crédito del extr.</t>
  </si>
  <si>
    <t>Inversiones en valores (excepto acciones) nacionales</t>
  </si>
  <si>
    <t>Inversiones en valores (excepto acciones) en el extr.</t>
  </si>
  <si>
    <t>PTU del ejercicio</t>
  </si>
  <si>
    <t>o. No provenientes de la CUFIN ni de la CUFINRE en efectivo</t>
  </si>
  <si>
    <t>p. No provenientes de la CUFIN ni de la CUFINRE en acciones</t>
  </si>
  <si>
    <t>Monto del impuesto pagado que no proviene de la CUFIN ni CUFINRE</t>
  </si>
  <si>
    <t>Monto del impuesto pagado de las utilidades provenientes de la CUFINRE</t>
  </si>
  <si>
    <t>Partes relacionadas</t>
  </si>
  <si>
    <t>Partes no relacionadas</t>
  </si>
  <si>
    <t>Intereses dev. a favor nacionales</t>
  </si>
  <si>
    <t>Intereses dev. a favor del extranjero</t>
  </si>
  <si>
    <t>Intereses moratorios a favor nacionales</t>
  </si>
  <si>
    <t>Intereses moratorios a favor del extranjero</t>
  </si>
  <si>
    <t>Ganancia cambiaria</t>
  </si>
  <si>
    <t>Intereses dev. a cargo nacionales</t>
  </si>
  <si>
    <t>Intereses dev. a cargo del extranjero</t>
  </si>
  <si>
    <t>Intereses moratorios a cargo nacionales</t>
  </si>
  <si>
    <t>Intereses moratorios a cargo del extranjero</t>
  </si>
  <si>
    <t>Pérdida cambiaria</t>
  </si>
  <si>
    <t>Resultado por posición monetaria favorable</t>
  </si>
  <si>
    <t>Resultado por posición monetaria desfavorable</t>
  </si>
  <si>
    <t>Otras operaciones financieras nacionales</t>
  </si>
  <si>
    <t>Otras operaciones financieras extranjeras</t>
  </si>
  <si>
    <t>Resultado integral de financiamiento</t>
  </si>
  <si>
    <t>Otros gastos nacionales</t>
  </si>
  <si>
    <t>Otros gastos extranjeros</t>
  </si>
  <si>
    <t>Otros productos extranjeros</t>
  </si>
  <si>
    <t>Otros productos nacionales</t>
  </si>
  <si>
    <t>ISR</t>
  </si>
  <si>
    <t>PTU</t>
  </si>
  <si>
    <t>Efectos de reexpresión favorables excepto repomo</t>
  </si>
  <si>
    <t>Efectos de reexpresión desfavorables excepto repomo</t>
  </si>
  <si>
    <t>Inversiones en acciones nacionales</t>
  </si>
  <si>
    <t>Inversiones en acciones del extranjero</t>
  </si>
  <si>
    <t>Construcciones en proceso</t>
  </si>
  <si>
    <t>Cuentas y documentos por pagar del extranjero</t>
  </si>
  <si>
    <t>Cuentas y documentos por pagar nacionales</t>
  </si>
  <si>
    <t>Insuficiencia en la actualización del capital</t>
  </si>
  <si>
    <t>Exceso en la actualización del capital</t>
  </si>
  <si>
    <t>IDE pendiente de aplicar del ejercicio</t>
  </si>
  <si>
    <t>Monto de la materia prima consumida, mano de obra y los gastos indirectos deducibles</t>
  </si>
  <si>
    <t>R.F.C.</t>
  </si>
  <si>
    <t>Deducciones autorizadas</t>
  </si>
  <si>
    <t>Total deducciones autorizadas</t>
  </si>
  <si>
    <t>Pagos de nómina no deducibles por haber sido exentos para el trabajador</t>
  </si>
  <si>
    <t>Base de la Participación de los Trabajadores en las Utilidades de las empresas</t>
  </si>
  <si>
    <t>Porcentaje de utilidades que debe repartirse entre los trabajadores</t>
  </si>
  <si>
    <t>Deducciones adicionales</t>
  </si>
  <si>
    <t>Impuesto acreditable por depósitos en efectivo</t>
  </si>
  <si>
    <t>ISR y PTU</t>
  </si>
  <si>
    <t>Más: Deducción anual de las inversiones que se dedujeron en forma inmediata</t>
  </si>
  <si>
    <t>Artículo 9 últimos 2 párrafos de la LISR*</t>
  </si>
  <si>
    <t>*Y tercer párrafo de la fracción XXXIV del artículo noveno "Disposiciones transitorias de la Ley del Impuesto sobre la Renta"</t>
  </si>
  <si>
    <t>Saldo actualizado de la cuenta de utilidad fiscal neta generada a partir de 2014</t>
  </si>
  <si>
    <t>G. DEDUCCIONES AUTORIZADAS</t>
  </si>
  <si>
    <t>Inventario acumulable</t>
  </si>
  <si>
    <t>Estímulo fiscal por deducción inmediata de inv.</t>
  </si>
  <si>
    <t>Más: Deducción inmediata de inversiones</t>
  </si>
  <si>
    <t>Cálculo de la PTU del ejercicio fiscal 2018</t>
  </si>
  <si>
    <t>Pagos provisionales para el ejercicio 2019</t>
  </si>
  <si>
    <t>&lt;--- Solo pide las que se van a utilizar en este año que se está declarando</t>
  </si>
  <si>
    <t>&lt;--- El cálculo en la aplicación es automático y debería coincidir con éste</t>
  </si>
  <si>
    <t>&lt;--- Calcula el ajuste anual por inflación automáticamente</t>
  </si>
  <si>
    <t>&lt;--- Ya no separa la cufin en antes y después</t>
  </si>
  <si>
    <t>Equipo de transporte Bicicletas</t>
  </si>
  <si>
    <t>Renta de automóviles</t>
  </si>
  <si>
    <t>Contribuciones pagadas exc.ISR, IVA, IEPS ni 2%</t>
  </si>
  <si>
    <t>Aportaciones SAR (retiro)</t>
  </si>
  <si>
    <t>Fletes y acarreos</t>
  </si>
  <si>
    <t>Aportaciones cesantía y vejez</t>
  </si>
  <si>
    <t>Aportaciones INFONAVIT</t>
  </si>
  <si>
    <t>Intereses</t>
  </si>
  <si>
    <t>2% sobre nóminas</t>
  </si>
  <si>
    <t>TOTAL</t>
  </si>
  <si>
    <t>Gastos generales (completar el 100% de las deducs.)</t>
  </si>
  <si>
    <t>Más: Anticipos o rendimientos en los términos de la fracción II del artículo 94*</t>
  </si>
  <si>
    <t>* Estos conceptos se asimilan a salarios pero en la nueva aplicación de la declaración anual, se deben manifestar</t>
  </si>
  <si>
    <t>como "Parte no deducible de asimilados a salarios" en su totalidad, y luego volverse a poner dentro de los gastos</t>
  </si>
  <si>
    <t>de la sociedad en el rubro "LOS ANTICIPOS Y LOS RENDIMIENTOS QUE PAGUEN LAS SOCIEDADES COOPERATIVAS DE PRODUCCIÓN Y LOS QUE ENTREGUEN LAS SOCIEDADES Y ASOCIACIONES CIVILES A SUS MIEMBROS"</t>
  </si>
  <si>
    <t>Primas de seguros y fianzas</t>
  </si>
  <si>
    <t>Retiros de socios (sociedades civiles)</t>
  </si>
  <si>
    <t>Gastos por partidas discontinuas y extraordinarias</t>
  </si>
  <si>
    <t>D. INVERSIONES (QUE NO SON PARTE DEL COSTO)</t>
  </si>
  <si>
    <t>Mano de obra*</t>
  </si>
  <si>
    <t>* Cuando hay mano de obra en costo de servicios o de producción, la aplicación lo separa de las deducciones de nómina y lo aplica al costo automáticamente</t>
  </si>
  <si>
    <t>Costo de lo vendido fiscal*</t>
  </si>
  <si>
    <t>* En el costo de ventas fiscal se incluye la depreciación fiscal y se quita la depreciación contable relacionadas al costo</t>
  </si>
  <si>
    <t>Gastos indirectos de fabricación*</t>
  </si>
  <si>
    <t>*Sin depreciación contable / con deducción fiscal de inversiones</t>
  </si>
  <si>
    <t>Sueldos, salarios y asimilados sin mano de obra</t>
  </si>
  <si>
    <t>Cuotas al IMSS (de éstos exceptuar lo que va al costo)</t>
  </si>
  <si>
    <t>Parte no deducible prestaciones exentas** (aun cuando son obligatorias por la LFT -aspecto de inequidad)</t>
  </si>
  <si>
    <t>** En la aplicación se suma a los no deducibles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</si>
</sst>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_-* #,##0.0000_-;\-* #,##0.0000_-;_-* &quot;-&quot;????_-;_-@_-"/>
    <numFmt numFmtId="173" formatCode="_-* #,##0_-;\-* #,##0_-;_-* &quot;0&quot;_-;_-@_-"/>
    <numFmt numFmtId="174" formatCode="0.0000"/>
    <numFmt numFmtId="175" formatCode="_-* #,##0.0_-;\-* #,##0.0_-;_-* &quot;0&quot;_-;_-@_-"/>
    <numFmt numFmtId="176" formatCode="_-* #,##0.00_-;\-* #,##0.00_-;_-* &quot;0&quot;_-;_-@_-"/>
    <numFmt numFmtId="177" formatCode="_-* #,##0.000_-;\-* #,##0.000_-;_-* &quot;0&quot;_-;_-@_-"/>
    <numFmt numFmtId="178" formatCode="_-* #,##0.0000_-;\-* #,##0.0000_-;_-* &quot;0&quot;_-;_-@_-"/>
    <numFmt numFmtId="179" formatCode="_-* #,##0.00000_-;\-* #,##0.00000_-;_-* &quot;0&quot;_-;_-@_-"/>
    <numFmt numFmtId="180" formatCode="_-* #,##0.000000_-;\-* #,##0.000000_-;_-* &quot;0&quot;_-;_-@_-"/>
    <numFmt numFmtId="181" formatCode="_-* #,##0.0000000_-;\-* #,##0.0000000_-;_-* &quot;0&quot;_-;_-@_-"/>
    <numFmt numFmtId="182" formatCode="0.0%"/>
  </numFmts>
  <fonts count="4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173" fontId="0" fillId="0" borderId="0" xfId="0" applyAlignment="1">
      <alignment/>
    </xf>
    <xf numFmtId="173" fontId="0" fillId="0" borderId="0" xfId="0" applyAlignment="1" quotePrefix="1">
      <alignment horizontal="left"/>
    </xf>
    <xf numFmtId="173" fontId="0" fillId="0" borderId="0" xfId="0" applyAlignment="1">
      <alignment horizontal="left"/>
    </xf>
    <xf numFmtId="173" fontId="0" fillId="0" borderId="0" xfId="0" applyAlignment="1">
      <alignment horizontal="centerContinuous"/>
    </xf>
    <xf numFmtId="173" fontId="2" fillId="0" borderId="0" xfId="0" applyFont="1" applyAlignment="1" quotePrefix="1">
      <alignment horizontal="centerContinuous"/>
    </xf>
    <xf numFmtId="173" fontId="2" fillId="0" borderId="0" xfId="0" applyFont="1" applyAlignment="1">
      <alignment horizontal="centerContinuous"/>
    </xf>
    <xf numFmtId="173" fontId="2" fillId="0" borderId="0" xfId="0" applyFont="1" applyAlignment="1">
      <alignment horizontal="center"/>
    </xf>
    <xf numFmtId="173" fontId="2" fillId="0" borderId="0" xfId="0" applyFont="1" applyAlignment="1">
      <alignment/>
    </xf>
    <xf numFmtId="173" fontId="0" fillId="0" borderId="0" xfId="0" applyFont="1" applyAlignment="1">
      <alignment horizontal="center" vertical="center"/>
    </xf>
    <xf numFmtId="173" fontId="0" fillId="0" borderId="0" xfId="0" applyFont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173" fontId="2" fillId="0" borderId="0" xfId="0" applyFont="1" applyAlignment="1">
      <alignment horizontal="left"/>
    </xf>
    <xf numFmtId="173" fontId="0" fillId="0" borderId="0" xfId="0" applyAlignment="1">
      <alignment horizontal="right"/>
    </xf>
    <xf numFmtId="37" fontId="2" fillId="0" borderId="0" xfId="0" applyNumberFormat="1" applyFont="1" applyFill="1" applyBorder="1" applyAlignment="1">
      <alignment/>
    </xf>
    <xf numFmtId="173" fontId="0" fillId="0" borderId="1" xfId="0" applyBorder="1" applyAlignment="1">
      <alignment/>
    </xf>
    <xf numFmtId="174" fontId="2" fillId="0" borderId="0" xfId="15" applyNumberFormat="1" applyFont="1" applyAlignment="1">
      <alignment/>
    </xf>
    <xf numFmtId="173" fontId="0" fillId="0" borderId="0" xfId="0" applyBorder="1" applyAlignment="1">
      <alignment/>
    </xf>
    <xf numFmtId="17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2" fillId="0" borderId="0" xfId="0" applyFont="1" applyAlignment="1" quotePrefix="1">
      <alignment horizontal="left"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37" fontId="0" fillId="2" borderId="0" xfId="0" applyNumberFormat="1" applyFill="1" applyBorder="1" applyAlignment="1">
      <alignment/>
    </xf>
    <xf numFmtId="173" fontId="0" fillId="2" borderId="0" xfId="0" applyFill="1" applyAlignment="1">
      <alignment/>
    </xf>
    <xf numFmtId="173" fontId="2" fillId="0" borderId="0" xfId="0" applyFont="1" applyAlignment="1">
      <alignment horizontal="center" vertical="center"/>
    </xf>
    <xf numFmtId="173" fontId="2" fillId="0" borderId="0" xfId="0" applyFont="1" applyAlignment="1" quotePrefix="1">
      <alignment horizontal="center" vertical="center"/>
    </xf>
    <xf numFmtId="37" fontId="0" fillId="0" borderId="3" xfId="0" applyNumberFormat="1" applyBorder="1" applyAlignment="1">
      <alignment/>
    </xf>
    <xf numFmtId="9" fontId="0" fillId="0" borderId="0" xfId="0" applyNumberFormat="1" applyBorder="1" applyAlignment="1">
      <alignment/>
    </xf>
    <xf numFmtId="173" fontId="0" fillId="3" borderId="0" xfId="0" applyFill="1" applyAlignment="1">
      <alignment/>
    </xf>
    <xf numFmtId="173" fontId="0" fillId="0" borderId="0" xfId="0" applyAlignment="1">
      <alignment/>
    </xf>
    <xf numFmtId="173" fontId="0" fillId="0" borderId="0" xfId="0" applyFill="1" applyBorder="1" applyAlignment="1">
      <alignment/>
    </xf>
    <xf numFmtId="173" fontId="0" fillId="0" borderId="0" xfId="0" applyAlignment="1">
      <alignment horizontal="left"/>
    </xf>
    <xf numFmtId="173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" sqref="A1"/>
    </sheetView>
  </sheetViews>
  <sheetFormatPr defaultColWidth="12" defaultRowHeight="12.75"/>
  <cols>
    <col min="1" max="1" width="63.16015625" style="0" customWidth="1"/>
    <col min="2" max="3" width="12.83203125" style="0" customWidth="1"/>
  </cols>
  <sheetData>
    <row r="1" spans="1:3" ht="12.75">
      <c r="A1" s="5" t="s">
        <v>185</v>
      </c>
      <c r="B1" s="3"/>
      <c r="C1" s="3"/>
    </row>
    <row r="5" spans="1:2" ht="12.75">
      <c r="A5" s="5" t="s">
        <v>34</v>
      </c>
      <c r="B5" s="3"/>
    </row>
    <row r="6" spans="1:2" ht="12.75">
      <c r="A6" s="1" t="s">
        <v>16</v>
      </c>
      <c r="B6">
        <f>PTU!B13</f>
        <v>0</v>
      </c>
    </row>
    <row r="7" ht="12.75">
      <c r="A7" t="s">
        <v>0</v>
      </c>
    </row>
    <row r="10" spans="1:2" ht="12.75">
      <c r="A10" s="5" t="s">
        <v>35</v>
      </c>
      <c r="B10" s="3"/>
    </row>
    <row r="11" spans="1:3" ht="12.75">
      <c r="A11" s="1" t="s">
        <v>17</v>
      </c>
      <c r="C11" t="s">
        <v>254</v>
      </c>
    </row>
    <row r="12" spans="1:3" ht="12.75">
      <c r="A12" s="1" t="s">
        <v>27</v>
      </c>
      <c r="C12" s="1" t="s">
        <v>256</v>
      </c>
    </row>
    <row r="13" ht="12.75">
      <c r="A13" s="1" t="s">
        <v>26</v>
      </c>
    </row>
    <row r="14" spans="1:3" ht="12.75">
      <c r="A14" t="s">
        <v>1</v>
      </c>
      <c r="B14" s="17">
        <f>Coef!C14</f>
        <v>0</v>
      </c>
      <c r="C14" s="1" t="s">
        <v>255</v>
      </c>
    </row>
    <row r="15" ht="12.75">
      <c r="A15" t="s">
        <v>2</v>
      </c>
    </row>
    <row r="16" ht="12.75">
      <c r="A16" s="1" t="s">
        <v>18</v>
      </c>
    </row>
    <row r="17" ht="12.75">
      <c r="A17" t="s">
        <v>3</v>
      </c>
    </row>
    <row r="18" spans="1:3" ht="12.75">
      <c r="A18" s="1" t="s">
        <v>247</v>
      </c>
      <c r="C18" t="s">
        <v>257</v>
      </c>
    </row>
    <row r="19" ht="12.75">
      <c r="A19" s="1" t="s">
        <v>8</v>
      </c>
    </row>
    <row r="20" ht="12.75">
      <c r="A20" t="s">
        <v>4</v>
      </c>
    </row>
    <row r="21" ht="12.75">
      <c r="A21" s="1" t="s">
        <v>5</v>
      </c>
    </row>
    <row r="24" spans="1:3" ht="12.75">
      <c r="A24" s="5" t="s">
        <v>36</v>
      </c>
      <c r="B24" s="3"/>
      <c r="C24" s="3"/>
    </row>
    <row r="25" ht="12.75">
      <c r="A25" t="s">
        <v>6</v>
      </c>
    </row>
    <row r="26" ht="12.75">
      <c r="A26" s="1" t="s">
        <v>7</v>
      </c>
    </row>
    <row r="27" ht="12.75">
      <c r="A27" s="1" t="s">
        <v>197</v>
      </c>
    </row>
    <row r="28" ht="12.75">
      <c r="A28" s="1" t="s">
        <v>198</v>
      </c>
    </row>
    <row r="29" ht="12.75">
      <c r="A29" s="2" t="s">
        <v>199</v>
      </c>
    </row>
    <row r="30" ht="12.75">
      <c r="A30" s="1" t="s">
        <v>200</v>
      </c>
    </row>
    <row r="33" spans="1:5" ht="12.75">
      <c r="A33" s="5" t="s">
        <v>28</v>
      </c>
      <c r="B33" s="3"/>
      <c r="C33" s="3"/>
      <c r="D33" s="3"/>
      <c r="E33" s="3"/>
    </row>
    <row r="34" spans="1:5" ht="12.75">
      <c r="A34" t="s">
        <v>31</v>
      </c>
      <c r="B34" s="30"/>
      <c r="C34" s="30"/>
      <c r="D34" s="30"/>
      <c r="E34" s="30"/>
    </row>
    <row r="35" spans="1:5" ht="12.75">
      <c r="A35" t="s">
        <v>235</v>
      </c>
      <c r="B35" s="30"/>
      <c r="C35" s="30"/>
      <c r="D35" s="30"/>
      <c r="E35" s="30"/>
    </row>
    <row r="36" spans="1:5" ht="12.75">
      <c r="A36" s="1" t="s">
        <v>42</v>
      </c>
      <c r="B36" s="31"/>
      <c r="C36" s="31"/>
      <c r="D36" s="31"/>
      <c r="E36" s="31"/>
    </row>
    <row r="37" spans="1:5" ht="12.75">
      <c r="A37" t="s">
        <v>32</v>
      </c>
      <c r="B37" s="32"/>
      <c r="C37" s="33"/>
      <c r="D37" s="30"/>
      <c r="E37" s="30"/>
    </row>
    <row r="38" spans="1:5" ht="12.75">
      <c r="A38" t="s">
        <v>33</v>
      </c>
      <c r="B38" s="32"/>
      <c r="C38" s="33"/>
      <c r="D38" s="30"/>
      <c r="E38" s="30"/>
    </row>
    <row r="39" spans="1:5" ht="12.75">
      <c r="A39" t="s">
        <v>44</v>
      </c>
      <c r="B39" s="31"/>
      <c r="C39" s="31"/>
      <c r="D39" s="31"/>
      <c r="E39" s="31"/>
    </row>
    <row r="42" spans="1:5" ht="12.75">
      <c r="A42" s="5" t="s">
        <v>37</v>
      </c>
      <c r="B42" s="3"/>
      <c r="C42" s="3"/>
      <c r="D42" s="3"/>
      <c r="E42" s="3"/>
    </row>
    <row r="43" spans="1:5" ht="12.75">
      <c r="A43" s="1" t="s">
        <v>9</v>
      </c>
      <c r="B43" s="30"/>
      <c r="C43" s="30"/>
      <c r="D43" s="30"/>
      <c r="E43" s="30"/>
    </row>
    <row r="44" spans="1:5" ht="12.75">
      <c r="A44" s="2" t="s">
        <v>43</v>
      </c>
      <c r="B44" s="30"/>
      <c r="C44" s="30"/>
      <c r="D44" s="30"/>
      <c r="E44" s="30"/>
    </row>
    <row r="45" spans="1:5" ht="12.75">
      <c r="A45" s="1" t="s">
        <v>10</v>
      </c>
      <c r="B45" s="30"/>
      <c r="C45" s="30"/>
      <c r="D45" s="30"/>
      <c r="E45" s="30"/>
    </row>
  </sheetData>
  <mergeCells count="9">
    <mergeCell ref="B43:E43"/>
    <mergeCell ref="B45:E45"/>
    <mergeCell ref="B44:E44"/>
    <mergeCell ref="B38:E38"/>
    <mergeCell ref="B39:E39"/>
    <mergeCell ref="B34:E34"/>
    <mergeCell ref="B35:E35"/>
    <mergeCell ref="B36:E36"/>
    <mergeCell ref="B37:E37"/>
  </mergeCells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1" sqref="A1"/>
    </sheetView>
  </sheetViews>
  <sheetFormatPr defaultColWidth="12" defaultRowHeight="12.75"/>
  <cols>
    <col min="1" max="1" width="71.66015625" style="0" customWidth="1"/>
    <col min="2" max="2" width="19.83203125" style="0" customWidth="1"/>
    <col min="3" max="3" width="12.8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ht="15" customHeight="1"/>
    <row r="3" ht="15" customHeight="1"/>
    <row r="4" ht="15" customHeight="1"/>
    <row r="5" spans="1:19" ht="15" customHeight="1">
      <c r="A5" s="11" t="s">
        <v>74</v>
      </c>
      <c r="S5" t="s">
        <v>58</v>
      </c>
    </row>
    <row r="6" spans="1:19" ht="15" customHeight="1">
      <c r="A6" s="11" t="s">
        <v>75</v>
      </c>
      <c r="S6" t="s">
        <v>173</v>
      </c>
    </row>
    <row r="7" spans="1:2" ht="15" customHeight="1">
      <c r="A7" s="2" t="s">
        <v>76</v>
      </c>
      <c r="B7" t="s">
        <v>58</v>
      </c>
    </row>
    <row r="8" spans="1:19" ht="15" customHeight="1">
      <c r="A8" s="11" t="s">
        <v>77</v>
      </c>
      <c r="S8" t="s">
        <v>174</v>
      </c>
    </row>
    <row r="9" spans="1:19" ht="15" customHeight="1">
      <c r="A9" t="s">
        <v>78</v>
      </c>
      <c r="B9">
        <v>0</v>
      </c>
      <c r="S9" t="s">
        <v>175</v>
      </c>
    </row>
    <row r="10" spans="1:19" ht="15" customHeight="1">
      <c r="A10" s="1" t="s">
        <v>234</v>
      </c>
      <c r="S10" t="s">
        <v>176</v>
      </c>
    </row>
    <row r="11" spans="1:19" ht="15" customHeight="1">
      <c r="A11" s="11" t="s">
        <v>79</v>
      </c>
      <c r="S11" t="s">
        <v>177</v>
      </c>
    </row>
    <row r="12" spans="1:19" ht="15" customHeight="1">
      <c r="A12" t="s">
        <v>80</v>
      </c>
      <c r="S12" t="s">
        <v>182</v>
      </c>
    </row>
    <row r="13" ht="15" customHeight="1">
      <c r="A13" s="2" t="s">
        <v>81</v>
      </c>
    </row>
    <row r="14" spans="1:19" ht="15" customHeight="1">
      <c r="A14" t="s">
        <v>82</v>
      </c>
      <c r="S14" t="s">
        <v>178</v>
      </c>
    </row>
    <row r="15" spans="1:19" ht="15" customHeight="1">
      <c r="A15" s="2" t="s">
        <v>83</v>
      </c>
      <c r="S15" t="s">
        <v>179</v>
      </c>
    </row>
    <row r="16" ht="15" customHeight="1">
      <c r="A16" t="s">
        <v>84</v>
      </c>
    </row>
    <row r="17" spans="1:19" ht="15" customHeight="1">
      <c r="A17" s="2" t="s">
        <v>85</v>
      </c>
      <c r="B17">
        <f>B13-B14-B15-B16</f>
        <v>0</v>
      </c>
      <c r="S17" t="s">
        <v>180</v>
      </c>
    </row>
    <row r="18" spans="1:19" ht="15" customHeight="1">
      <c r="A18" t="s">
        <v>86</v>
      </c>
      <c r="B18" s="18">
        <v>0.25</v>
      </c>
      <c r="S18" t="s">
        <v>181</v>
      </c>
    </row>
    <row r="19" spans="1:2" ht="15" customHeight="1">
      <c r="A19" s="2" t="s">
        <v>87</v>
      </c>
      <c r="B19">
        <f>ROUND(B17*B18,0)</f>
        <v>0</v>
      </c>
    </row>
    <row r="20" ht="15" customHeight="1">
      <c r="A20" s="7" t="s">
        <v>88</v>
      </c>
    </row>
    <row r="21" spans="1:2" ht="15" customHeight="1">
      <c r="A21" t="s">
        <v>89</v>
      </c>
      <c r="B21" t="s">
        <v>178</v>
      </c>
    </row>
    <row r="22" spans="1:2" ht="15" customHeight="1">
      <c r="A22" t="s">
        <v>90</v>
      </c>
      <c r="B22" t="s">
        <v>180</v>
      </c>
    </row>
    <row r="23" ht="15" customHeight="1">
      <c r="A23" t="s">
        <v>91</v>
      </c>
    </row>
    <row r="24" spans="1:2" ht="15" customHeight="1">
      <c r="A24" t="s">
        <v>92</v>
      </c>
      <c r="B24" t="s">
        <v>177</v>
      </c>
    </row>
  </sheetData>
  <dataValidations count="5">
    <dataValidation type="list" showInputMessage="1" showErrorMessage="1" sqref="B7">
      <formula1>$S$5:$S$6</formula1>
    </dataValidation>
    <dataValidation type="list" allowBlank="1" showInputMessage="1" showErrorMessage="1" sqref="B12">
      <formula1>$S$8:$S$11</formula1>
    </dataValidation>
    <dataValidation type="list" showInputMessage="1" showErrorMessage="1" sqref="B21">
      <formula1>$S$14:$S$15</formula1>
    </dataValidation>
    <dataValidation type="list" showInputMessage="1" showErrorMessage="1" sqref="B22">
      <formula1>$S$17:$S$18</formula1>
    </dataValidation>
    <dataValidation type="list" showInputMessage="1" showErrorMessage="1" sqref="B24">
      <formula1>$S$8:$S$12</formula1>
    </dataValidation>
  </dataValidations>
  <printOptions/>
  <pageMargins left="0.7874015748031497" right="0.3937007874015748" top="0.984251968503937" bottom="0.984251968503937" header="0" footer="0"/>
  <pageSetup horizontalDpi="300" verticalDpi="300" orientation="portrait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0" sqref="B10"/>
    </sheetView>
  </sheetViews>
  <sheetFormatPr defaultColWidth="11.83203125" defaultRowHeight="12.75"/>
  <cols>
    <col min="1" max="1" width="43.16015625" style="0" customWidth="1"/>
    <col min="2" max="3" width="12.83203125" style="0" customWidth="1"/>
  </cols>
  <sheetData>
    <row r="1" spans="1:2" ht="12.75">
      <c r="A1" s="5" t="str">
        <f>CIFRAS!A1</f>
        <v>NOMBRE DE LA EMPRESA</v>
      </c>
      <c r="B1" s="3"/>
    </row>
    <row r="5" spans="1:2" ht="12.75">
      <c r="A5" s="5" t="s">
        <v>276</v>
      </c>
      <c r="B5" s="5"/>
    </row>
    <row r="6" spans="1:2" ht="12.75">
      <c r="A6" s="5"/>
      <c r="B6" s="5"/>
    </row>
    <row r="7" spans="1:2" ht="25.5">
      <c r="A7" s="8" t="s">
        <v>14</v>
      </c>
      <c r="B7" s="9" t="s">
        <v>15</v>
      </c>
    </row>
    <row r="8" ht="12.75">
      <c r="A8" s="2" t="s">
        <v>46</v>
      </c>
    </row>
    <row r="9" ht="12.75">
      <c r="A9" s="2" t="s">
        <v>47</v>
      </c>
    </row>
    <row r="10" ht="12.75">
      <c r="A10" s="2" t="s">
        <v>48</v>
      </c>
    </row>
    <row r="11" ht="12.75">
      <c r="A11" s="2" t="s">
        <v>187</v>
      </c>
    </row>
    <row r="12" ht="12.75">
      <c r="A12" s="1" t="s">
        <v>138</v>
      </c>
    </row>
    <row r="13" ht="12.75">
      <c r="A13" s="1" t="s">
        <v>258</v>
      </c>
    </row>
    <row r="14" ht="12.75">
      <c r="A14" s="2" t="s">
        <v>49</v>
      </c>
    </row>
    <row r="15" ht="12.75">
      <c r="A15" s="1" t="s">
        <v>188</v>
      </c>
    </row>
    <row r="16" ht="12.75">
      <c r="A16" s="2" t="s">
        <v>50</v>
      </c>
    </row>
    <row r="17" ht="12.75">
      <c r="A17" s="1" t="s">
        <v>189</v>
      </c>
    </row>
    <row r="18" ht="12.75">
      <c r="A18" s="2" t="s">
        <v>51</v>
      </c>
    </row>
    <row r="19" spans="1:2" ht="12.75">
      <c r="A19" s="2" t="s">
        <v>52</v>
      </c>
      <c r="B19">
        <f>SUM(B8:B18)</f>
        <v>0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C8" sqref="C8"/>
    </sheetView>
  </sheetViews>
  <sheetFormatPr defaultColWidth="11.83203125" defaultRowHeight="12.75"/>
  <cols>
    <col min="1" max="1" width="46.16015625" style="0" customWidth="1"/>
    <col min="2" max="6" width="12.83203125" style="0" customWidth="1"/>
  </cols>
  <sheetData>
    <row r="1" spans="1:6" ht="12.75">
      <c r="A1" s="5" t="str">
        <f>CIFRAS!A1</f>
        <v>NOMBRE DE LA EMPRESA</v>
      </c>
      <c r="B1" s="3"/>
      <c r="C1" s="3"/>
      <c r="D1" s="3"/>
      <c r="E1" s="3"/>
      <c r="F1" s="3"/>
    </row>
    <row r="5" spans="1:6" ht="12.75">
      <c r="A5" s="5" t="s">
        <v>38</v>
      </c>
      <c r="B5" s="3"/>
      <c r="C5" s="3"/>
      <c r="D5" s="3"/>
      <c r="E5" s="3"/>
      <c r="F5" s="3"/>
    </row>
    <row r="7" spans="2:4" ht="25.5">
      <c r="B7" s="22" t="s">
        <v>201</v>
      </c>
      <c r="C7" s="22" t="s">
        <v>202</v>
      </c>
      <c r="D7" s="22" t="s">
        <v>52</v>
      </c>
    </row>
    <row r="8" spans="1:4" ht="12.75">
      <c r="A8" s="2" t="s">
        <v>53</v>
      </c>
      <c r="B8" s="23"/>
      <c r="C8" s="23"/>
      <c r="D8" s="10">
        <f>B8+C8</f>
        <v>0</v>
      </c>
    </row>
    <row r="9" spans="1:4" ht="12.75">
      <c r="A9" s="2" t="s">
        <v>54</v>
      </c>
      <c r="B9" s="23"/>
      <c r="C9" s="23"/>
      <c r="D9" s="10">
        <f>B9+C9</f>
        <v>0</v>
      </c>
    </row>
    <row r="10" spans="1:4" ht="12.75">
      <c r="A10" s="2" t="s">
        <v>55</v>
      </c>
      <c r="B10" s="23"/>
      <c r="C10" s="23"/>
      <c r="D10" s="10">
        <f>B10+C10</f>
        <v>0</v>
      </c>
    </row>
    <row r="11" spans="1:4" ht="12.75">
      <c r="A11" s="2" t="s">
        <v>56</v>
      </c>
      <c r="B11" s="23"/>
      <c r="C11" s="23"/>
      <c r="D11" s="10">
        <f>B11+C11</f>
        <v>0</v>
      </c>
    </row>
    <row r="12" spans="1:4" ht="12.75">
      <c r="A12" s="11" t="s">
        <v>57</v>
      </c>
      <c r="B12" s="13"/>
      <c r="C12" s="13"/>
      <c r="D12" s="13">
        <f>D8+D9-D10-D11</f>
        <v>0</v>
      </c>
    </row>
    <row r="13" spans="1:4" ht="12.75">
      <c r="A13" s="2" t="s">
        <v>58</v>
      </c>
      <c r="B13" s="10"/>
      <c r="C13" s="10"/>
      <c r="D13" s="23"/>
    </row>
    <row r="14" spans="1:4" ht="12.75">
      <c r="A14" s="2" t="s">
        <v>59</v>
      </c>
      <c r="B14" s="23"/>
      <c r="C14" s="23"/>
      <c r="D14" s="10">
        <f>B14+C14</f>
        <v>0</v>
      </c>
    </row>
    <row r="15" spans="1:4" ht="12.75">
      <c r="A15" s="2" t="s">
        <v>60</v>
      </c>
      <c r="B15" s="23"/>
      <c r="C15" s="23"/>
      <c r="D15" s="10">
        <f>B15+C15</f>
        <v>0</v>
      </c>
    </row>
    <row r="16" spans="1:4" ht="12.75">
      <c r="A16" s="2" t="s">
        <v>61</v>
      </c>
      <c r="B16" s="10"/>
      <c r="C16" s="10"/>
      <c r="D16" s="23"/>
    </row>
    <row r="17" spans="1:4" ht="12.75">
      <c r="A17" s="11" t="s">
        <v>62</v>
      </c>
      <c r="B17" s="13"/>
      <c r="C17" s="13"/>
      <c r="D17" s="13">
        <f>D13+D14+D15-D16</f>
        <v>0</v>
      </c>
    </row>
    <row r="18" spans="1:4" ht="12.75">
      <c r="A18" s="1" t="s">
        <v>277</v>
      </c>
      <c r="B18" s="23"/>
      <c r="C18" s="23"/>
      <c r="D18" s="10">
        <f>B18+C18</f>
        <v>0</v>
      </c>
    </row>
    <row r="19" spans="1:4" ht="12.75">
      <c r="A19" s="2" t="s">
        <v>64</v>
      </c>
      <c r="B19" s="23"/>
      <c r="C19" s="23"/>
      <c r="D19" s="10">
        <f>B19+C19</f>
        <v>0</v>
      </c>
    </row>
    <row r="20" spans="1:4" ht="12.75">
      <c r="A20" s="2" t="s">
        <v>65</v>
      </c>
      <c r="B20" s="23"/>
      <c r="C20" s="23"/>
      <c r="D20" s="10">
        <f>B20+C20</f>
        <v>0</v>
      </c>
    </row>
    <row r="21" spans="1:4" ht="12.75">
      <c r="A21" s="11" t="s">
        <v>66</v>
      </c>
      <c r="B21" s="13"/>
      <c r="C21" s="13"/>
      <c r="D21" s="13">
        <f>D17+D18+D19+D20</f>
        <v>0</v>
      </c>
    </row>
    <row r="22" spans="1:4" ht="12.75">
      <c r="A22" s="11" t="s">
        <v>67</v>
      </c>
      <c r="B22" s="13"/>
      <c r="C22" s="13"/>
      <c r="D22" s="13">
        <f>D12-D21</f>
        <v>0</v>
      </c>
    </row>
    <row r="23" spans="1:4" ht="12.75">
      <c r="A23" s="2" t="s">
        <v>68</v>
      </c>
      <c r="B23" s="23"/>
      <c r="C23" s="23"/>
      <c r="D23" s="10">
        <f>B23+C23</f>
        <v>0</v>
      </c>
    </row>
    <row r="24" spans="1:4" ht="12.75">
      <c r="A24" s="11" t="s">
        <v>69</v>
      </c>
      <c r="B24" s="13"/>
      <c r="C24" s="13"/>
      <c r="D24" s="13">
        <f>D22-D23</f>
        <v>0</v>
      </c>
    </row>
    <row r="25" spans="1:4" ht="12.75">
      <c r="A25" s="1" t="s">
        <v>203</v>
      </c>
      <c r="B25" s="23"/>
      <c r="C25" s="23"/>
      <c r="D25" s="10">
        <f aca="true" t="shared" si="0" ref="D25:D38">B25+C25</f>
        <v>0</v>
      </c>
    </row>
    <row r="26" spans="1:4" ht="12.75">
      <c r="A26" s="1" t="s">
        <v>204</v>
      </c>
      <c r="B26" s="23"/>
      <c r="C26" s="23"/>
      <c r="D26" s="10">
        <f t="shared" si="0"/>
        <v>0</v>
      </c>
    </row>
    <row r="27" spans="1:4" ht="12.75">
      <c r="A27" s="2" t="s">
        <v>205</v>
      </c>
      <c r="B27" s="23"/>
      <c r="C27" s="23"/>
      <c r="D27" s="10">
        <f t="shared" si="0"/>
        <v>0</v>
      </c>
    </row>
    <row r="28" spans="1:4" ht="12.75">
      <c r="A28" s="1" t="s">
        <v>206</v>
      </c>
      <c r="B28" s="23"/>
      <c r="C28" s="23"/>
      <c r="D28" s="10">
        <f t="shared" si="0"/>
        <v>0</v>
      </c>
    </row>
    <row r="29" spans="1:4" ht="12.75">
      <c r="A29" s="2" t="s">
        <v>207</v>
      </c>
      <c r="B29" s="23"/>
      <c r="C29" s="23"/>
      <c r="D29" s="10">
        <f t="shared" si="0"/>
        <v>0</v>
      </c>
    </row>
    <row r="30" spans="1:4" ht="12.75">
      <c r="A30" s="1" t="s">
        <v>208</v>
      </c>
      <c r="B30" s="23"/>
      <c r="C30" s="23"/>
      <c r="D30" s="10">
        <f t="shared" si="0"/>
        <v>0</v>
      </c>
    </row>
    <row r="31" spans="1:4" ht="12.75">
      <c r="A31" s="1" t="s">
        <v>209</v>
      </c>
      <c r="B31" s="23"/>
      <c r="C31" s="23"/>
      <c r="D31" s="10">
        <f t="shared" si="0"/>
        <v>0</v>
      </c>
    </row>
    <row r="32" spans="1:4" ht="12.75">
      <c r="A32" s="2" t="s">
        <v>210</v>
      </c>
      <c r="B32" s="23"/>
      <c r="C32" s="23"/>
      <c r="D32" s="10">
        <f t="shared" si="0"/>
        <v>0</v>
      </c>
    </row>
    <row r="33" spans="1:4" ht="12.75">
      <c r="A33" s="1" t="s">
        <v>211</v>
      </c>
      <c r="B33" s="23"/>
      <c r="C33" s="23"/>
      <c r="D33" s="10">
        <f t="shared" si="0"/>
        <v>0</v>
      </c>
    </row>
    <row r="34" spans="1:4" ht="12.75">
      <c r="A34" s="2" t="s">
        <v>212</v>
      </c>
      <c r="B34" s="23"/>
      <c r="C34" s="23"/>
      <c r="D34" s="10">
        <f t="shared" si="0"/>
        <v>0</v>
      </c>
    </row>
    <row r="35" spans="1:4" ht="12.75">
      <c r="A35" s="1" t="s">
        <v>213</v>
      </c>
      <c r="B35" s="23"/>
      <c r="C35" s="23"/>
      <c r="D35" s="10">
        <f t="shared" si="0"/>
        <v>0</v>
      </c>
    </row>
    <row r="36" spans="1:4" ht="12.75">
      <c r="A36" s="1" t="s">
        <v>214</v>
      </c>
      <c r="B36" s="23"/>
      <c r="C36" s="23"/>
      <c r="D36" s="10">
        <f t="shared" si="0"/>
        <v>0</v>
      </c>
    </row>
    <row r="37" spans="1:4" ht="12.75">
      <c r="A37" s="2" t="s">
        <v>215</v>
      </c>
      <c r="B37" s="23"/>
      <c r="C37" s="23"/>
      <c r="D37" s="10">
        <f t="shared" si="0"/>
        <v>0</v>
      </c>
    </row>
    <row r="38" spans="1:4" ht="12.75">
      <c r="A38" s="1" t="s">
        <v>216</v>
      </c>
      <c r="B38" s="23"/>
      <c r="C38" s="23"/>
      <c r="D38" s="10">
        <f t="shared" si="0"/>
        <v>0</v>
      </c>
    </row>
    <row r="39" spans="1:4" ht="12.75">
      <c r="A39" s="19" t="s">
        <v>217</v>
      </c>
      <c r="B39" s="7"/>
      <c r="C39" s="7"/>
      <c r="D39" s="13">
        <f>SUM(D25:D29)-SUM(D30:D34)+D35-D36+SUM(D37:D38)</f>
        <v>0</v>
      </c>
    </row>
    <row r="40" spans="1:4" ht="12.75">
      <c r="A40" t="s">
        <v>218</v>
      </c>
      <c r="D40" s="24"/>
    </row>
    <row r="41" spans="1:4" ht="12.75">
      <c r="A41" s="1" t="s">
        <v>219</v>
      </c>
      <c r="D41" s="24"/>
    </row>
    <row r="42" spans="1:4" ht="12.75">
      <c r="A42" s="1" t="s">
        <v>221</v>
      </c>
      <c r="D42" s="24"/>
    </row>
    <row r="43" spans="1:4" ht="12.75">
      <c r="A43" s="1" t="s">
        <v>220</v>
      </c>
      <c r="D43" s="24"/>
    </row>
    <row r="44" spans="1:4" ht="12.75">
      <c r="A44" s="1" t="s">
        <v>70</v>
      </c>
      <c r="D44" s="24"/>
    </row>
    <row r="45" spans="1:4" ht="12.75">
      <c r="A45" s="2" t="s">
        <v>71</v>
      </c>
      <c r="D45" s="24"/>
    </row>
    <row r="46" spans="1:5" ht="12.75">
      <c r="A46" s="7" t="s">
        <v>72</v>
      </c>
      <c r="B46" s="7"/>
      <c r="C46" s="7"/>
      <c r="D46" s="13">
        <f>D24+D39-SUM(D40:D41)+SUM(D42:D44)-D45</f>
        <v>0</v>
      </c>
      <c r="E46" s="12" t="s">
        <v>19</v>
      </c>
    </row>
    <row r="47" spans="1:5" ht="12.75">
      <c r="A47" s="1" t="s">
        <v>222</v>
      </c>
      <c r="D47" s="24"/>
      <c r="E47" s="10">
        <f>ISR!B18</f>
        <v>0</v>
      </c>
    </row>
    <row r="48" spans="1:5" ht="12.75">
      <c r="A48" s="1" t="s">
        <v>223</v>
      </c>
      <c r="D48" s="24"/>
      <c r="E48" s="10">
        <f>CIFRAS!B6</f>
        <v>0</v>
      </c>
    </row>
    <row r="49" spans="1:4" ht="12.75">
      <c r="A49" s="1" t="s">
        <v>126</v>
      </c>
      <c r="D49" s="24"/>
    </row>
    <row r="50" spans="1:4" ht="12.75">
      <c r="A50" s="1" t="s">
        <v>109</v>
      </c>
      <c r="D50" s="24"/>
    </row>
    <row r="51" spans="1:4" ht="12.75">
      <c r="A51" s="1" t="s">
        <v>224</v>
      </c>
      <c r="D51" s="24"/>
    </row>
    <row r="52" spans="1:4" ht="12.75">
      <c r="A52" s="1" t="s">
        <v>225</v>
      </c>
      <c r="D52" s="24"/>
    </row>
    <row r="53" spans="1:4" ht="12.75">
      <c r="A53" s="11" t="s">
        <v>73</v>
      </c>
      <c r="B53" s="7"/>
      <c r="C53" s="7"/>
      <c r="D53" s="13">
        <f>D46-SUM(D47:D48)+D49-D50+D51-D52</f>
        <v>0</v>
      </c>
    </row>
    <row r="55" ht="12.75">
      <c r="A55" s="1" t="s">
        <v>278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39</v>
      </c>
      <c r="B5" s="3"/>
      <c r="C5" s="3"/>
      <c r="D5" s="3"/>
    </row>
    <row r="7" spans="1:4" ht="12.75">
      <c r="A7" s="7" t="s">
        <v>73</v>
      </c>
      <c r="B7" s="7">
        <f>'E-RES'!D53</f>
        <v>0</v>
      </c>
      <c r="C7" s="7" t="s">
        <v>111</v>
      </c>
      <c r="D7" s="7">
        <f>SUM(D8:D19)</f>
        <v>0</v>
      </c>
    </row>
    <row r="8" spans="1:3" ht="12.75">
      <c r="A8" t="s">
        <v>93</v>
      </c>
      <c r="B8">
        <f>'E-RES'!D51-'E-RES'!D52</f>
        <v>0</v>
      </c>
      <c r="C8" s="2" t="s">
        <v>112</v>
      </c>
    </row>
    <row r="9" spans="1:3" ht="12.75">
      <c r="A9" t="s">
        <v>94</v>
      </c>
      <c r="B9">
        <f>'E-RES'!D35-'E-RES'!D36</f>
        <v>0</v>
      </c>
      <c r="C9" s="2" t="s">
        <v>113</v>
      </c>
    </row>
    <row r="10" spans="1:4" ht="12.75">
      <c r="A10" s="7" t="s">
        <v>95</v>
      </c>
      <c r="B10" s="7">
        <f>B7-B8-B9</f>
        <v>0</v>
      </c>
      <c r="C10" s="1" t="s">
        <v>279</v>
      </c>
      <c r="D10">
        <f>B20</f>
        <v>0</v>
      </c>
    </row>
    <row r="11" spans="1:3" ht="12.75">
      <c r="A11" s="7" t="s">
        <v>96</v>
      </c>
      <c r="B11" s="7">
        <f>SUM(B12:B18)</f>
        <v>0</v>
      </c>
      <c r="C11" t="s">
        <v>114</v>
      </c>
    </row>
    <row r="12" spans="1:3" ht="12.75">
      <c r="A12" t="s">
        <v>97</v>
      </c>
      <c r="C12" t="s">
        <v>64</v>
      </c>
    </row>
    <row r="13" spans="1:3" ht="12.75">
      <c r="A13" t="s">
        <v>98</v>
      </c>
      <c r="C13" t="s">
        <v>65</v>
      </c>
    </row>
    <row r="14" spans="1:4" ht="12.75">
      <c r="A14" t="s">
        <v>99</v>
      </c>
      <c r="C14" t="s">
        <v>115</v>
      </c>
      <c r="D14">
        <f>DEDINV!B19</f>
        <v>0</v>
      </c>
    </row>
    <row r="15" spans="1:3" ht="12.75">
      <c r="A15" s="2" t="s">
        <v>100</v>
      </c>
      <c r="C15" t="s">
        <v>250</v>
      </c>
    </row>
    <row r="16" spans="1:3" ht="12.75">
      <c r="A16" s="2" t="s">
        <v>101</v>
      </c>
      <c r="C16" t="s">
        <v>116</v>
      </c>
    </row>
    <row r="17" spans="1:3" ht="12.75">
      <c r="A17" s="2" t="s">
        <v>249</v>
      </c>
      <c r="C17" s="2" t="s">
        <v>117</v>
      </c>
    </row>
    <row r="18" spans="1:3" ht="12.75">
      <c r="A18" t="s">
        <v>102</v>
      </c>
      <c r="C18" t="s">
        <v>118</v>
      </c>
    </row>
    <row r="19" spans="1:3" ht="12.75">
      <c r="A19" s="7" t="s">
        <v>103</v>
      </c>
      <c r="B19" s="7">
        <f>SUM(B20:B28)</f>
        <v>0</v>
      </c>
      <c r="C19" t="s">
        <v>119</v>
      </c>
    </row>
    <row r="20" spans="1:4" ht="12.75">
      <c r="A20" t="s">
        <v>104</v>
      </c>
      <c r="B20">
        <f>'E-RES'!D21</f>
        <v>0</v>
      </c>
      <c r="C20" s="7" t="s">
        <v>120</v>
      </c>
      <c r="D20" s="7">
        <f>SUM(D21:D27)</f>
        <v>0</v>
      </c>
    </row>
    <row r="21" spans="1:3" ht="12.75">
      <c r="A21" t="s">
        <v>105</v>
      </c>
      <c r="C21" s="2" t="s">
        <v>121</v>
      </c>
    </row>
    <row r="22" spans="1:3" ht="12.75">
      <c r="A22" t="s">
        <v>106</v>
      </c>
      <c r="C22" s="2" t="s">
        <v>122</v>
      </c>
    </row>
    <row r="23" spans="1:3" ht="12.75">
      <c r="A23" s="1" t="s">
        <v>243</v>
      </c>
      <c r="B23">
        <f>SUM('E-RES'!D47:D48)</f>
        <v>0</v>
      </c>
      <c r="C23" t="s">
        <v>123</v>
      </c>
    </row>
    <row r="24" spans="1:3" ht="12.75">
      <c r="A24" t="s">
        <v>107</v>
      </c>
      <c r="C24" t="s">
        <v>124</v>
      </c>
    </row>
    <row r="25" spans="1:3" ht="12.75">
      <c r="A25" t="s">
        <v>108</v>
      </c>
      <c r="C25" t="s">
        <v>125</v>
      </c>
    </row>
    <row r="26" spans="1:4" ht="12.75">
      <c r="A26" t="s">
        <v>109</v>
      </c>
      <c r="B26">
        <f>'E-RES'!D50</f>
        <v>0</v>
      </c>
      <c r="C26" t="s">
        <v>126</v>
      </c>
      <c r="D26">
        <f>'E-RES'!D49</f>
        <v>0</v>
      </c>
    </row>
    <row r="27" spans="1:3" ht="12.75">
      <c r="A27" s="1" t="s">
        <v>285</v>
      </c>
      <c r="C27" t="s">
        <v>127</v>
      </c>
    </row>
    <row r="28" spans="1:4" ht="12.75">
      <c r="A28" t="s">
        <v>110</v>
      </c>
      <c r="C28" s="7" t="s">
        <v>128</v>
      </c>
      <c r="D28" s="7">
        <f>B10+B11+B19-D7-D20</f>
        <v>0</v>
      </c>
    </row>
    <row r="30" ht="12.75">
      <c r="A30" s="1" t="s">
        <v>280</v>
      </c>
    </row>
    <row r="31" spans="1:2" ht="12.75">
      <c r="A31" t="s">
        <v>286</v>
      </c>
      <c r="B31">
        <f>B22+B27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D19" sqref="D19"/>
    </sheetView>
  </sheetViews>
  <sheetFormatPr defaultColWidth="11.83203125" defaultRowHeight="12.75"/>
  <cols>
    <col min="1" max="1" width="44.83203125" style="0" customWidth="1"/>
    <col min="2" max="2" width="12.83203125" style="0" customWidth="1"/>
    <col min="3" max="3" width="44.832031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248</v>
      </c>
      <c r="B5" s="3"/>
      <c r="C5" s="3"/>
      <c r="D5" s="3"/>
    </row>
    <row r="7" spans="1:3" ht="12.75">
      <c r="A7" s="1" t="s">
        <v>283</v>
      </c>
      <c r="C7" s="2" t="s">
        <v>129</v>
      </c>
    </row>
    <row r="8" spans="1:3" ht="12.75">
      <c r="A8" s="1" t="s">
        <v>274</v>
      </c>
      <c r="C8" t="s">
        <v>265</v>
      </c>
    </row>
    <row r="9" spans="1:3" ht="12.75">
      <c r="A9" s="2" t="s">
        <v>115</v>
      </c>
      <c r="B9">
        <f>CONCIL!D14</f>
        <v>0</v>
      </c>
      <c r="C9" t="s">
        <v>131</v>
      </c>
    </row>
    <row r="10" spans="1:3" ht="12.75">
      <c r="A10" t="s">
        <v>133</v>
      </c>
      <c r="C10" s="1" t="s">
        <v>273</v>
      </c>
    </row>
    <row r="11" spans="1:3" ht="12.75">
      <c r="A11" t="s">
        <v>63</v>
      </c>
      <c r="B11">
        <f>'E-RES'!C18</f>
        <v>0</v>
      </c>
      <c r="C11" s="2" t="s">
        <v>130</v>
      </c>
    </row>
    <row r="12" spans="1:3" ht="12.75">
      <c r="A12" t="s">
        <v>64</v>
      </c>
      <c r="B12">
        <f>'E-RES'!C19</f>
        <v>0</v>
      </c>
      <c r="C12" t="s">
        <v>132</v>
      </c>
    </row>
    <row r="13" spans="1:3" ht="12.75">
      <c r="A13" s="1" t="s">
        <v>281</v>
      </c>
      <c r="C13" s="2" t="s">
        <v>259</v>
      </c>
    </row>
    <row r="14" spans="1:3" ht="12.75">
      <c r="A14" t="s">
        <v>134</v>
      </c>
      <c r="C14" s="1" t="s">
        <v>284</v>
      </c>
    </row>
    <row r="15" spans="1:3" ht="12.75">
      <c r="A15" s="1" t="s">
        <v>260</v>
      </c>
      <c r="C15" s="1" t="s">
        <v>261</v>
      </c>
    </row>
    <row r="16" spans="1:3" ht="12.75">
      <c r="A16" t="s">
        <v>55</v>
      </c>
      <c r="B16">
        <f>'E-RES'!D10</f>
        <v>0</v>
      </c>
      <c r="C16" s="1" t="s">
        <v>263</v>
      </c>
    </row>
    <row r="17" spans="1:3" ht="12.75">
      <c r="A17" t="s">
        <v>56</v>
      </c>
      <c r="B17">
        <f>'E-RES'!D11</f>
        <v>0</v>
      </c>
      <c r="C17" s="1" t="s">
        <v>264</v>
      </c>
    </row>
    <row r="18" spans="1:3" ht="12.75">
      <c r="A18" s="1" t="s">
        <v>262</v>
      </c>
      <c r="C18" s="2" t="s">
        <v>266</v>
      </c>
    </row>
    <row r="19" spans="1:4" ht="12.75">
      <c r="A19" s="1" t="s">
        <v>275</v>
      </c>
      <c r="B19">
        <f>'E-RES'!D45</f>
        <v>0</v>
      </c>
      <c r="C19" s="1" t="s">
        <v>268</v>
      </c>
      <c r="D19" s="29">
        <f>D20-SUM(B7:B19)-SUM(D7:D18)-CONCIL!D8</f>
        <v>0</v>
      </c>
    </row>
    <row r="20" spans="1:4" ht="12.75">
      <c r="A20" s="1" t="s">
        <v>282</v>
      </c>
      <c r="C20" t="s">
        <v>267</v>
      </c>
      <c r="D20">
        <f>ISR!B8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paperSize="122" scale="9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D7" sqref="D7"/>
    </sheetView>
  </sheetViews>
  <sheetFormatPr defaultColWidth="11.83203125" defaultRowHeight="12.75"/>
  <cols>
    <col min="1" max="1" width="45.83203125" style="0" customWidth="1"/>
    <col min="2" max="5" width="12.83203125" style="0" customWidth="1"/>
  </cols>
  <sheetData>
    <row r="1" spans="1:5" ht="12.75">
      <c r="A1" s="5" t="str">
        <f>CIFRAS!A1</f>
        <v>NOMBRE DE LA EMPRESA</v>
      </c>
      <c r="B1" s="3"/>
      <c r="C1" s="3"/>
      <c r="D1" s="3"/>
      <c r="E1" s="3"/>
    </row>
    <row r="3" spans="1:5" ht="12.75">
      <c r="A3" s="5" t="s">
        <v>40</v>
      </c>
      <c r="B3" s="3"/>
      <c r="C3" s="3"/>
      <c r="D3" s="3"/>
      <c r="E3" s="3"/>
    </row>
    <row r="4" spans="1:5" ht="12.75">
      <c r="A4" s="4"/>
      <c r="B4" s="3"/>
      <c r="C4" s="3"/>
      <c r="D4" s="3"/>
      <c r="E4" s="3"/>
    </row>
    <row r="5" spans="1:5" ht="12.75">
      <c r="A5" s="4"/>
      <c r="B5" s="3"/>
      <c r="C5" s="3"/>
      <c r="D5" s="3"/>
      <c r="E5" s="3"/>
    </row>
    <row r="6" spans="1:5" ht="25.5">
      <c r="A6" s="25" t="s">
        <v>11</v>
      </c>
      <c r="B6" s="22" t="s">
        <v>201</v>
      </c>
      <c r="C6" s="22" t="s">
        <v>202</v>
      </c>
      <c r="D6" s="22" t="s">
        <v>52</v>
      </c>
      <c r="E6" s="3"/>
    </row>
    <row r="7" spans="1:4" ht="12.75">
      <c r="A7" s="1" t="s">
        <v>192</v>
      </c>
      <c r="D7" s="24"/>
    </row>
    <row r="8" spans="1:4" ht="12.75">
      <c r="A8" s="1" t="s">
        <v>193</v>
      </c>
      <c r="D8" s="24"/>
    </row>
    <row r="9" spans="1:4" ht="12.75">
      <c r="A9" s="1" t="s">
        <v>194</v>
      </c>
      <c r="D9" s="24"/>
    </row>
    <row r="10" spans="1:4" ht="12.75">
      <c r="A10" s="1" t="s">
        <v>195</v>
      </c>
      <c r="D10" s="24"/>
    </row>
    <row r="11" spans="1:4" ht="12.75">
      <c r="A11" s="1" t="s">
        <v>190</v>
      </c>
      <c r="B11" s="23"/>
      <c r="C11" s="23"/>
      <c r="D11" s="10">
        <f>B11+C11</f>
        <v>0</v>
      </c>
    </row>
    <row r="12" spans="1:4" ht="12.75">
      <c r="A12" s="1" t="s">
        <v>191</v>
      </c>
      <c r="B12" s="23"/>
      <c r="C12" s="23"/>
      <c r="D12" s="10">
        <f>B12+C12</f>
        <v>0</v>
      </c>
    </row>
    <row r="13" spans="1:4" ht="12.75">
      <c r="A13" s="2" t="s">
        <v>135</v>
      </c>
      <c r="D13" s="24"/>
    </row>
    <row r="14" spans="1:4" ht="12.75">
      <c r="A14" s="2" t="s">
        <v>136</v>
      </c>
      <c r="D14" s="24"/>
    </row>
    <row r="15" spans="1:4" ht="12.75">
      <c r="A15" s="2" t="s">
        <v>137</v>
      </c>
      <c r="D15" s="24"/>
    </row>
    <row r="16" spans="1:4" ht="12.75">
      <c r="A16" s="1" t="s">
        <v>226</v>
      </c>
      <c r="D16" s="24"/>
    </row>
    <row r="17" spans="1:4" ht="12.75">
      <c r="A17" s="1" t="s">
        <v>227</v>
      </c>
      <c r="D17" s="24"/>
    </row>
    <row r="18" spans="1:4" ht="12.75">
      <c r="A18" s="2" t="s">
        <v>45</v>
      </c>
      <c r="D18" s="24"/>
    </row>
    <row r="19" spans="1:4" ht="12.75">
      <c r="A19" s="2" t="s">
        <v>46</v>
      </c>
      <c r="D19" s="24"/>
    </row>
    <row r="20" spans="1:4" ht="12.75">
      <c r="A20" s="1" t="s">
        <v>228</v>
      </c>
      <c r="D20" s="24"/>
    </row>
    <row r="21" spans="1:4" ht="12.75">
      <c r="A21" s="2" t="s">
        <v>47</v>
      </c>
      <c r="D21" s="24"/>
    </row>
    <row r="22" spans="1:4" ht="12.75">
      <c r="A22" s="2" t="s">
        <v>48</v>
      </c>
      <c r="D22" s="24"/>
    </row>
    <row r="23" spans="1:4" ht="12.75">
      <c r="A23" s="1" t="s">
        <v>187</v>
      </c>
      <c r="D23" s="24"/>
    </row>
    <row r="24" spans="1:4" ht="12.75">
      <c r="A24" s="2" t="s">
        <v>138</v>
      </c>
      <c r="D24" s="24"/>
    </row>
    <row r="25" spans="1:4" ht="12.75">
      <c r="A25" s="2" t="s">
        <v>139</v>
      </c>
      <c r="D25" s="24"/>
    </row>
    <row r="26" spans="1:4" ht="12.75">
      <c r="A26" s="2" t="s">
        <v>140</v>
      </c>
      <c r="D26" s="24"/>
    </row>
    <row r="27" spans="1:4" ht="12.75">
      <c r="A27" s="2" t="s">
        <v>141</v>
      </c>
      <c r="D27" s="24"/>
    </row>
    <row r="28" spans="1:4" ht="12.75">
      <c r="A28" s="2" t="s">
        <v>142</v>
      </c>
      <c r="D28" s="24"/>
    </row>
    <row r="29" spans="1:4" ht="12.75">
      <c r="A29" s="11" t="s">
        <v>146</v>
      </c>
      <c r="B29" s="7"/>
      <c r="C29" s="7"/>
      <c r="D29" s="7">
        <f>SUM(D7:D28)</f>
        <v>0</v>
      </c>
    </row>
    <row r="31" spans="1:4" ht="25.5">
      <c r="A31" s="26" t="s">
        <v>12</v>
      </c>
      <c r="B31" s="22" t="s">
        <v>201</v>
      </c>
      <c r="C31" s="22" t="s">
        <v>202</v>
      </c>
      <c r="D31" s="22" t="s">
        <v>52</v>
      </c>
    </row>
    <row r="32" spans="1:4" ht="12.75">
      <c r="A32" s="1" t="s">
        <v>230</v>
      </c>
      <c r="B32" s="23"/>
      <c r="C32" s="23"/>
      <c r="D32" s="10">
        <f>B32+C32</f>
        <v>0</v>
      </c>
    </row>
    <row r="33" spans="1:4" ht="12.75">
      <c r="A33" s="1" t="s">
        <v>229</v>
      </c>
      <c r="B33" s="23"/>
      <c r="C33" s="23"/>
      <c r="D33" s="10">
        <f>B33+C33</f>
        <v>0</v>
      </c>
    </row>
    <row r="34" spans="1:4" ht="12.75">
      <c r="A34" s="2" t="s">
        <v>143</v>
      </c>
      <c r="D34" s="24"/>
    </row>
    <row r="35" spans="1:4" ht="12.75">
      <c r="A35" s="2" t="s">
        <v>98</v>
      </c>
      <c r="B35" s="23"/>
      <c r="C35" s="23"/>
      <c r="D35" s="10">
        <f>B35+C35</f>
        <v>0</v>
      </c>
    </row>
    <row r="36" spans="1:4" ht="12.75">
      <c r="A36" s="2" t="s">
        <v>151</v>
      </c>
      <c r="D36" s="24"/>
    </row>
    <row r="37" spans="1:4" ht="12.75">
      <c r="A37" s="2" t="s">
        <v>144</v>
      </c>
      <c r="D37" s="24"/>
    </row>
    <row r="38" spans="1:4" ht="12.75">
      <c r="A38" s="2" t="s">
        <v>145</v>
      </c>
      <c r="D38">
        <f>SUM(D32:D37)</f>
        <v>0</v>
      </c>
    </row>
    <row r="39" ht="12.75">
      <c r="A39" s="2"/>
    </row>
    <row r="40" ht="12.75">
      <c r="A40" s="6" t="s">
        <v>13</v>
      </c>
    </row>
    <row r="41" spans="1:4" ht="12.75">
      <c r="A41" s="2" t="s">
        <v>147</v>
      </c>
      <c r="D41" s="24"/>
    </row>
    <row r="42" spans="1:4" ht="12.75">
      <c r="A42" s="2" t="s">
        <v>148</v>
      </c>
      <c r="D42" s="24"/>
    </row>
    <row r="43" spans="1:4" ht="12.75">
      <c r="A43" s="2" t="s">
        <v>149</v>
      </c>
      <c r="D43" s="24"/>
    </row>
    <row r="44" spans="1:4" ht="12.75">
      <c r="A44" s="2" t="s">
        <v>150</v>
      </c>
      <c r="D44" s="24"/>
    </row>
    <row r="45" spans="1:4" ht="12.75">
      <c r="A45" s="2" t="s">
        <v>151</v>
      </c>
      <c r="D45" s="24"/>
    </row>
    <row r="46" spans="1:4" ht="12.75">
      <c r="A46" s="2" t="s">
        <v>152</v>
      </c>
      <c r="D46" s="24"/>
    </row>
    <row r="47" spans="1:4" ht="12.75">
      <c r="A47" s="2" t="s">
        <v>153</v>
      </c>
      <c r="D47">
        <f>IF('E-RES'!D53&lt;0,0,'E-RES'!D53)</f>
        <v>0</v>
      </c>
    </row>
    <row r="48" spans="1:4" ht="12.75">
      <c r="A48" s="2" t="s">
        <v>154</v>
      </c>
      <c r="D48" s="24"/>
    </row>
    <row r="49" spans="1:4" ht="12.75">
      <c r="A49" s="2" t="s">
        <v>155</v>
      </c>
      <c r="D49">
        <f>IF('E-RES'!D53&lt;0,'E-RES'!D53,0)</f>
        <v>0</v>
      </c>
    </row>
    <row r="50" spans="1:4" ht="12.75">
      <c r="A50" s="1" t="s">
        <v>232</v>
      </c>
      <c r="D50" s="24"/>
    </row>
    <row r="51" spans="1:4" ht="12.75">
      <c r="A51" s="1" t="s">
        <v>231</v>
      </c>
      <c r="D51" s="24"/>
    </row>
    <row r="52" spans="1:4" ht="12.75">
      <c r="A52" s="2" t="s">
        <v>156</v>
      </c>
      <c r="D52" s="24"/>
    </row>
    <row r="53" spans="1:4" ht="12.75">
      <c r="A53" s="2" t="s">
        <v>157</v>
      </c>
      <c r="D53">
        <f>SUM(D41:D52)</f>
        <v>0</v>
      </c>
    </row>
    <row r="54" spans="1:4" ht="12.75">
      <c r="A54" s="11" t="s">
        <v>158</v>
      </c>
      <c r="B54" s="7"/>
      <c r="C54" s="7"/>
      <c r="D54" s="7">
        <f>D38+D53</f>
        <v>0</v>
      </c>
    </row>
  </sheetData>
  <printOptions/>
  <pageMargins left="0.7874015748031497" right="0.3937007874015748" top="0.7874015748031497" bottom="0.3937007874015748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18"/>
  <sheetViews>
    <sheetView workbookViewId="0" topLeftCell="A1">
      <selection activeCell="D8" sqref="D8"/>
    </sheetView>
  </sheetViews>
  <sheetFormatPr defaultColWidth="12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41</v>
      </c>
      <c r="B5" s="3"/>
      <c r="C5" s="3"/>
      <c r="D5" s="3"/>
    </row>
    <row r="7" spans="1:3" ht="12.75">
      <c r="A7" s="2" t="s">
        <v>159</v>
      </c>
      <c r="B7">
        <f>'E-RES'!D8+'E-RES'!D9+SUM('E-RES'!D25:D29)+'E-RES'!D35+SUM('E-RES'!D37:D38)+SUM('E-RES'!D42:D44)+'E-RES'!D49+'E-RES'!D51+CONCIL!B11-CONCIL!D20</f>
        <v>0</v>
      </c>
      <c r="C7" s="2" t="s">
        <v>186</v>
      </c>
    </row>
    <row r="8" spans="1:3" ht="12.75">
      <c r="A8" s="1" t="s">
        <v>237</v>
      </c>
      <c r="B8">
        <f>'E-RES'!D10+'E-RES'!D11+'E-RES'!D21+'E-RES'!D23+SUM('E-RES'!D30:D34)+'E-RES'!D36+SUM('E-RES'!D40:D41)+'E-RES'!D45+SUM('E-RES'!D47:D48)+'E-RES'!D50+'E-RES'!D52+CONCIL!D7-CONCIL!B19</f>
        <v>0</v>
      </c>
      <c r="C8" s="2" t="s">
        <v>29</v>
      </c>
    </row>
    <row r="9" spans="1:3" ht="12.75">
      <c r="A9" s="1" t="s">
        <v>162</v>
      </c>
      <c r="B9">
        <f>B7-B8</f>
        <v>0</v>
      </c>
      <c r="C9" s="2" t="s">
        <v>168</v>
      </c>
    </row>
    <row r="10" spans="1:3" ht="12.75">
      <c r="A10" s="2" t="s">
        <v>160</v>
      </c>
      <c r="C10" s="2" t="s">
        <v>169</v>
      </c>
    </row>
    <row r="11" spans="1:3" ht="12.75">
      <c r="A11" s="2" t="s">
        <v>22</v>
      </c>
      <c r="B11">
        <f>IF(B9-B10&lt;0,0,B9-B10)</f>
        <v>0</v>
      </c>
      <c r="C11" s="2" t="s">
        <v>170</v>
      </c>
    </row>
    <row r="12" spans="1:3" ht="12.75">
      <c r="A12" s="2" t="s">
        <v>161</v>
      </c>
      <c r="B12">
        <f>IF(B9-B10&lt;0,B9-B10,0)</f>
        <v>0</v>
      </c>
      <c r="C12" s="1" t="s">
        <v>183</v>
      </c>
    </row>
    <row r="13" spans="1:3" ht="12.75">
      <c r="A13" s="2" t="s">
        <v>163</v>
      </c>
      <c r="C13" s="1" t="s">
        <v>184</v>
      </c>
    </row>
    <row r="14" spans="1:4" ht="12.75">
      <c r="A14" s="2" t="s">
        <v>241</v>
      </c>
      <c r="C14" s="2" t="s">
        <v>171</v>
      </c>
      <c r="D14">
        <f>IF((B18+D12)&lt;SUM(D7:D11)+D13,"",B18+D12-SUM(D7:D11)+D13)</f>
        <v>0</v>
      </c>
    </row>
    <row r="15" spans="1:4" ht="12.75">
      <c r="A15" s="2" t="s">
        <v>164</v>
      </c>
      <c r="B15">
        <f>IF(B13+B14&lt;B11,B11-B13-B14,0)</f>
        <v>0</v>
      </c>
      <c r="C15" s="2" t="s">
        <v>172</v>
      </c>
      <c r="D15">
        <f>IF((B18+D12)&lt;SUM(D9:D11)+SUM(D7:D8)+D13,(SUM(D9:D11)+SUM(D7:D8)+D13)-B18-D12,"")</f>
      </c>
    </row>
    <row r="16" spans="1:3" ht="12.75">
      <c r="A16" s="2" t="s">
        <v>165</v>
      </c>
      <c r="B16">
        <f>ROUND(B15*0.3-0.004,0)</f>
        <v>0</v>
      </c>
      <c r="C16" s="1" t="s">
        <v>242</v>
      </c>
    </row>
    <row r="17" spans="1:4" ht="12.75">
      <c r="A17" s="2" t="s">
        <v>166</v>
      </c>
      <c r="C17" s="2" t="s">
        <v>30</v>
      </c>
      <c r="D17">
        <f>IF(D15&gt;0,"",D14-D16)</f>
        <v>0</v>
      </c>
    </row>
    <row r="18" spans="1:3" ht="12.75">
      <c r="A18" s="2" t="s">
        <v>167</v>
      </c>
      <c r="B18">
        <f>B16-B17</f>
        <v>0</v>
      </c>
      <c r="C18" s="1" t="s">
        <v>233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12" defaultRowHeight="12.75"/>
  <cols>
    <col min="1" max="1" width="68.83203125" style="0" customWidth="1"/>
  </cols>
  <sheetData>
    <row r="1" spans="1:2" ht="15" customHeight="1">
      <c r="A1" s="5" t="str">
        <f>CIFRAS!A1</f>
        <v>NOMBRE DE LA EMPRESA</v>
      </c>
      <c r="B1" s="3"/>
    </row>
    <row r="2" spans="1:2" ht="15" customHeight="1">
      <c r="A2" s="5" t="s">
        <v>252</v>
      </c>
      <c r="B2" s="3"/>
    </row>
    <row r="3" spans="1:2" ht="15" customHeight="1">
      <c r="A3" s="5" t="s">
        <v>245</v>
      </c>
      <c r="B3" s="3"/>
    </row>
    <row r="4" spans="1:2" ht="15" customHeight="1">
      <c r="A4" s="5"/>
      <c r="B4" s="3"/>
    </row>
    <row r="5" spans="1:2" ht="15" customHeight="1">
      <c r="A5" s="5"/>
      <c r="B5" s="3"/>
    </row>
    <row r="6" ht="15" customHeight="1"/>
    <row r="7" spans="1:2" ht="15" customHeight="1">
      <c r="A7" s="2" t="s">
        <v>20</v>
      </c>
      <c r="B7" s="20">
        <f>ISR!B7</f>
        <v>0</v>
      </c>
    </row>
    <row r="8" spans="1:2" ht="15" customHeight="1">
      <c r="A8" s="2" t="s">
        <v>236</v>
      </c>
      <c r="B8" s="20">
        <f>ISR!B8</f>
        <v>0</v>
      </c>
    </row>
    <row r="9" spans="1:2" ht="15" customHeight="1">
      <c r="A9" s="1" t="s">
        <v>244</v>
      </c>
      <c r="B9" s="20">
        <v>0</v>
      </c>
    </row>
    <row r="10" spans="1:2" ht="15" customHeight="1">
      <c r="A10" s="1" t="s">
        <v>238</v>
      </c>
      <c r="B10" s="20">
        <v>0</v>
      </c>
    </row>
    <row r="11" spans="1:2" ht="15" customHeight="1">
      <c r="A11" s="1" t="s">
        <v>239</v>
      </c>
      <c r="B11" s="27">
        <f>IF(B7-SUM(B8:B10)&lt;0,0,B7-SUM(B8:B10))</f>
        <v>0</v>
      </c>
    </row>
    <row r="12" spans="1:2" ht="15" customHeight="1">
      <c r="A12" s="1" t="s">
        <v>240</v>
      </c>
      <c r="B12" s="28">
        <v>0.1</v>
      </c>
    </row>
    <row r="13" spans="1:2" ht="15" customHeight="1" thickBot="1">
      <c r="A13" t="s">
        <v>196</v>
      </c>
      <c r="B13" s="21">
        <f>ROUND(B11*B12-0.004,0)</f>
        <v>0</v>
      </c>
    </row>
    <row r="14" ht="13.5" thickTop="1"/>
    <row r="16" ht="12.75">
      <c r="A16" s="1" t="s">
        <v>246</v>
      </c>
    </row>
  </sheetData>
  <printOptions/>
  <pageMargins left="0.75" right="0.75" top="1" bottom="1" header="0" footer="0"/>
  <pageSetup horizontalDpi="300" verticalDpi="300" orientation="portrait" scale="10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18"/>
  <sheetViews>
    <sheetView workbookViewId="0" topLeftCell="A1">
      <selection activeCell="C14" sqref="C14"/>
    </sheetView>
  </sheetViews>
  <sheetFormatPr defaultColWidth="12" defaultRowHeight="12.75"/>
  <cols>
    <col min="1" max="1" width="63.83203125" style="0" customWidth="1"/>
    <col min="2" max="3" width="12.83203125" style="0" customWidth="1"/>
    <col min="4" max="16384" width="9.3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spans="1:3" ht="15" customHeight="1">
      <c r="A2" s="5" t="s">
        <v>253</v>
      </c>
      <c r="B2" s="3"/>
      <c r="C2" s="3"/>
    </row>
    <row r="3" spans="1:3" ht="15" customHeight="1">
      <c r="A3" s="5" t="s">
        <v>21</v>
      </c>
      <c r="B3" s="3"/>
      <c r="C3" s="3"/>
    </row>
    <row r="4" ht="15" customHeight="1"/>
    <row r="5" spans="1:2" ht="15" customHeight="1">
      <c r="A5" s="1" t="s">
        <v>22</v>
      </c>
      <c r="B5">
        <f>ISR!B11</f>
        <v>0</v>
      </c>
    </row>
    <row r="6" spans="1:2" ht="15" customHeight="1">
      <c r="A6" s="1" t="s">
        <v>269</v>
      </c>
      <c r="B6">
        <v>0</v>
      </c>
    </row>
    <row r="7" spans="1:2" ht="15" customHeight="1">
      <c r="A7" s="1" t="s">
        <v>251</v>
      </c>
      <c r="B7" s="14">
        <f>CONCIL!D15</f>
        <v>0</v>
      </c>
    </row>
    <row r="8" spans="1:3" ht="15" customHeight="1">
      <c r="A8" s="1" t="s">
        <v>23</v>
      </c>
      <c r="C8">
        <f>B5+B6+B7</f>
        <v>0</v>
      </c>
    </row>
    <row r="9" ht="15" customHeight="1">
      <c r="A9" s="1"/>
    </row>
    <row r="10" spans="1:2" ht="15" customHeight="1">
      <c r="A10" t="s">
        <v>20</v>
      </c>
      <c r="B10">
        <f>ISR!B7</f>
        <v>0</v>
      </c>
    </row>
    <row r="11" spans="1:2" ht="15" customHeight="1">
      <c r="A11" s="1" t="s">
        <v>25</v>
      </c>
      <c r="B11" s="16">
        <f>CONCIL!B12</f>
        <v>0</v>
      </c>
    </row>
    <row r="12" spans="1:3" ht="15" customHeight="1">
      <c r="A12" s="1" t="s">
        <v>24</v>
      </c>
      <c r="C12" s="14">
        <f>B10-B11</f>
        <v>0</v>
      </c>
    </row>
    <row r="13" ht="15" customHeight="1">
      <c r="A13" s="1"/>
    </row>
    <row r="14" spans="1:3" ht="15" customHeight="1">
      <c r="A14" s="7" t="s">
        <v>21</v>
      </c>
      <c r="B14" s="7"/>
      <c r="C14" s="15">
        <f>IF(C8&gt;0,INT(C8/C12*10000)/10000,0)</f>
        <v>0</v>
      </c>
    </row>
    <row r="16" ht="12.75">
      <c r="A16" s="2" t="s">
        <v>270</v>
      </c>
    </row>
    <row r="17" ht="12.75">
      <c r="A17" t="s">
        <v>271</v>
      </c>
    </row>
    <row r="18" ht="12.75">
      <c r="A18" s="1" t="s">
        <v>272</v>
      </c>
    </row>
  </sheetData>
  <printOptions/>
  <pageMargins left="0.7874015748031497" right="0.3937007874015748" top="0.7874015748031497" bottom="0.7874015748031497" header="0" footer="0"/>
  <pageSetup horizontalDpi="300" verticalDpi="300" orientation="portrait" scale="10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2020-03-30T16:08:40Z</cp:lastPrinted>
  <dcterms:created xsi:type="dcterms:W3CDTF">2003-02-17T18:20:37Z</dcterms:created>
  <dcterms:modified xsi:type="dcterms:W3CDTF">2020-06-10T16:39:23Z</dcterms:modified>
  <cp:category/>
  <cp:version/>
  <cp:contentType/>
  <cp:contentStatus/>
</cp:coreProperties>
</file>