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sharedStrings.xml><?xml version="1.0" encoding="utf-8"?>
<sst xmlns="http://schemas.openxmlformats.org/spreadsheetml/2006/main" count="55" uniqueCount="50">
  <si>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</si>
  <si>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</si>
  <si>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</si>
  <si>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</si>
  <si>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</si>
  <si>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</si>
  <si>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</si>
  <si>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</si>
  <si>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</si>
  <si>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</si>
  <si>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</si>
  <si>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</si>
  <si>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</si>
  <si>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</si>
  <si>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</si>
  <si>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</si>
  <si>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</si>
  <si>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</si>
  <si>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</si>
  <si>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</si>
  <si>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</si>
  <si>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Ingreso acumulable base para tarifa del artículo 177</t>
  </si>
  <si>
    <t>Impuesto según tarifa artículo 177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</si>
  <si>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</si>
  <si>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</si>
  <si>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</si>
  <si>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</si>
  <si>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</si>
  <si>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</si>
  <si>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</si>
  <si>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</si>
  <si>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</si>
  <si>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</si>
  <si>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Tasa de impuesto según artículo 112 fracción II segundo párrafo</t>
  </si>
  <si>
    <t>Impuesto correspondiente</t>
  </si>
  <si>
    <t>Cálculo del impuesto por la parte no acumulable en el caso de enajenación de inmuebles:</t>
  </si>
  <si>
    <t>Tasa de impuesto según artículo 147 fracción III inciso a)*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</si>
  <si>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</si>
  <si>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</si>
  <si>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</si>
  <si>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Tarifa artículo 177</t>
  </si>
  <si>
    <t>Impuesto</t>
  </si>
  <si>
    <t>En adelante</t>
  </si>
  <si>
    <t>Arrendadores:</t>
  </si>
  <si>
    <t>Monto del impuesto predial</t>
  </si>
  <si>
    <t>de las personas físicas del ejercicio fiscal 2009</t>
  </si>
  <si>
    <t>Año 2009</t>
  </si>
  <si>
    <t>Límite inferior</t>
  </si>
  <si>
    <t>Límite superior</t>
  </si>
  <si>
    <t>Cuota fija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</si>
</sst>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1" fillId="0" borderId="0" xfId="0" applyFont="1" applyAlignment="1" applyProtection="1">
      <alignment horizontal="left"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1.7109375" style="0" customWidth="1"/>
    <col min="8" max="9" width="12.7109375" style="0" customWidth="1"/>
    <col min="10" max="10" width="11.7109375" style="0" customWidth="1"/>
    <col min="11" max="11" width="9.7109375" style="0" customWidth="1"/>
    <col min="12" max="12" width="12.7109375" style="0" customWidth="1"/>
  </cols>
  <sheetData>
    <row r="1" spans="1:8" ht="12.75">
      <c r="A1" s="27" t="s">
        <v>0</v>
      </c>
      <c r="B1" s="6"/>
      <c r="C1" s="6"/>
      <c r="D1" s="6"/>
      <c r="E1" s="6"/>
      <c r="F1" s="7"/>
      <c r="G1" s="7"/>
      <c r="H1" s="32" t="s">
        <v>40</v>
      </c>
    </row>
    <row r="2" spans="1:7" ht="12.75">
      <c r="A2" s="27" t="s">
        <v>45</v>
      </c>
      <c r="B2" s="6"/>
      <c r="C2" s="6"/>
      <c r="D2" s="6"/>
      <c r="E2" s="6"/>
      <c r="F2" s="7"/>
      <c r="G2" s="7"/>
    </row>
    <row r="3" spans="1:7" ht="12.75">
      <c r="A3" s="2"/>
      <c r="B3" s="2"/>
      <c r="C3" s="2"/>
      <c r="D3" s="2"/>
      <c r="E3" s="2"/>
      <c r="F3" s="7"/>
      <c r="G3" s="7"/>
    </row>
    <row r="4" spans="1:7" ht="12.75">
      <c r="A4" s="2"/>
      <c r="B4" s="2"/>
      <c r="C4" s="2"/>
      <c r="D4" s="2"/>
      <c r="E4" s="2"/>
      <c r="F4" s="7"/>
      <c r="G4" s="7"/>
    </row>
    <row r="5" spans="1:8" ht="12.75">
      <c r="A5" s="28" t="s">
        <v>1</v>
      </c>
      <c r="B5" s="31"/>
      <c r="C5" s="2"/>
      <c r="D5" s="2"/>
      <c r="E5" s="4">
        <f ca="1">TODAY()</f>
        <v>40179</v>
      </c>
      <c r="F5" s="7"/>
      <c r="G5" s="7"/>
      <c r="H5" s="32" t="s">
        <v>46</v>
      </c>
    </row>
    <row r="6" spans="1:7" ht="12.75">
      <c r="A6" s="2"/>
      <c r="B6" s="2"/>
      <c r="C6" s="2"/>
      <c r="D6" s="2"/>
      <c r="E6" s="5">
        <f ca="1">NOW()</f>
        <v>40179.66597199074</v>
      </c>
      <c r="F6" s="7"/>
      <c r="G6" s="7"/>
    </row>
    <row r="7" spans="1:12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38" t="s">
        <v>47</v>
      </c>
      <c r="I7" s="38" t="s">
        <v>48</v>
      </c>
      <c r="J7" s="38" t="s">
        <v>49</v>
      </c>
      <c r="K7" s="39" t="s">
        <v>7</v>
      </c>
      <c r="L7" s="39" t="s">
        <v>41</v>
      </c>
    </row>
    <row r="8" spans="1:12" ht="12.75">
      <c r="A8" s="11" t="s">
        <v>8</v>
      </c>
      <c r="B8" s="2"/>
      <c r="C8" s="2"/>
      <c r="D8" s="2"/>
      <c r="E8" s="12">
        <f aca="true" t="shared" si="0" ref="E8:E16">IF(C8&lt;D8,0,C8-D8)</f>
        <v>0</v>
      </c>
      <c r="F8" s="7"/>
      <c r="G8" s="7"/>
      <c r="H8">
        <v>0.01</v>
      </c>
      <c r="I8">
        <v>5952.84</v>
      </c>
      <c r="J8">
        <v>0</v>
      </c>
      <c r="K8" s="33">
        <v>0.0192</v>
      </c>
      <c r="L8">
        <f>IF(AND($E$23&gt;0,$E$23&lt;H9),$E$23*K8,0)</f>
        <v>0</v>
      </c>
    </row>
    <row r="9" spans="1:12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>
        <v>5952.85</v>
      </c>
      <c r="I9">
        <v>50524.92</v>
      </c>
      <c r="J9">
        <v>114.24</v>
      </c>
      <c r="K9" s="33">
        <v>0.064</v>
      </c>
      <c r="L9">
        <f aca="true" t="shared" si="1" ref="L9:L14">IF(AND($E$23&lt;H10,$E$23&gt;I8),($E$23-H9)*K9+J9,0)</f>
        <v>0</v>
      </c>
    </row>
    <row r="10" spans="1:12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>
        <v>50524.93</v>
      </c>
      <c r="I10">
        <v>88793.04</v>
      </c>
      <c r="J10">
        <v>2966.76</v>
      </c>
      <c r="K10" s="33">
        <v>0.10880000000000001</v>
      </c>
      <c r="L10">
        <f t="shared" si="1"/>
        <v>0</v>
      </c>
    </row>
    <row r="11" spans="1:12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>
        <v>88793.05</v>
      </c>
      <c r="I11">
        <v>103218</v>
      </c>
      <c r="J11">
        <v>7130.88</v>
      </c>
      <c r="K11" s="33">
        <v>0.16</v>
      </c>
      <c r="L11">
        <f t="shared" si="1"/>
        <v>0</v>
      </c>
    </row>
    <row r="12" spans="1:12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>
        <v>103218.01</v>
      </c>
      <c r="I12" s="35">
        <v>123580.2</v>
      </c>
      <c r="J12">
        <v>9438.6</v>
      </c>
      <c r="K12" s="33">
        <v>0.17920000000000003</v>
      </c>
      <c r="L12">
        <f t="shared" si="1"/>
        <v>0</v>
      </c>
    </row>
    <row r="13" spans="1:12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>
        <v>123580.21</v>
      </c>
      <c r="I13" s="36">
        <v>249243.48</v>
      </c>
      <c r="J13">
        <v>13087.44</v>
      </c>
      <c r="K13" s="33">
        <v>0.19940000000000002</v>
      </c>
      <c r="L13">
        <f t="shared" si="1"/>
        <v>0</v>
      </c>
    </row>
    <row r="14" spans="1:12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>
        <v>249243.49</v>
      </c>
      <c r="I14">
        <v>392841.96</v>
      </c>
      <c r="J14">
        <v>38139.6</v>
      </c>
      <c r="K14" s="33">
        <v>0.2195</v>
      </c>
      <c r="L14">
        <f t="shared" si="1"/>
        <v>0</v>
      </c>
    </row>
    <row r="15" spans="1:12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>
        <v>392841.97</v>
      </c>
      <c r="I15" s="34" t="s">
        <v>42</v>
      </c>
      <c r="J15">
        <v>69662.4</v>
      </c>
      <c r="K15" s="33">
        <v>0.28</v>
      </c>
      <c r="L15">
        <f>IF($E$23&gt;I14,($E$23-H15)*K15+J15,0)</f>
        <v>0</v>
      </c>
    </row>
    <row r="16" spans="1:12" ht="12.75">
      <c r="A16" s="11" t="s">
        <v>16</v>
      </c>
      <c r="C16" s="2"/>
      <c r="D16" s="2"/>
      <c r="E16" s="12">
        <f t="shared" si="0"/>
        <v>0</v>
      </c>
      <c r="F16" s="28"/>
      <c r="G16" s="7"/>
      <c r="L16">
        <f>SUM(L8:L15)</f>
        <v>0</v>
      </c>
    </row>
    <row r="17" spans="1:12" ht="12.75">
      <c r="A17" s="11" t="s">
        <v>17</v>
      </c>
      <c r="C17" s="2"/>
      <c r="D17" s="2"/>
      <c r="E17" s="12">
        <f>C17-D17</f>
        <v>0</v>
      </c>
      <c r="F17" s="28"/>
      <c r="G17" s="7"/>
      <c r="H17" s="7"/>
      <c r="I17" s="7"/>
      <c r="J17" s="1"/>
      <c r="K17" s="1"/>
      <c r="L17" s="7"/>
    </row>
    <row r="18" spans="1:12" ht="12.75">
      <c r="A18" s="16" t="s">
        <v>18</v>
      </c>
      <c r="B18" s="2"/>
      <c r="C18" s="2"/>
      <c r="D18" s="2"/>
      <c r="E18" s="12">
        <f>IF(C18&lt;D18,0,C18-D18)</f>
        <v>0</v>
      </c>
      <c r="F18" s="28"/>
      <c r="G18" s="7"/>
      <c r="H18" s="7"/>
      <c r="I18" s="7"/>
      <c r="J18" s="1"/>
      <c r="K18" s="1"/>
      <c r="L18" s="7"/>
    </row>
    <row r="19" spans="1:12" ht="12.75">
      <c r="A19" s="14" t="s">
        <v>19</v>
      </c>
      <c r="B19" s="15">
        <f>SUM(B8:B18)</f>
        <v>0</v>
      </c>
      <c r="C19" s="15">
        <f>SUM(C8:C18)</f>
        <v>0</v>
      </c>
      <c r="D19" s="15">
        <f>SUM(D8:D18)</f>
        <v>0</v>
      </c>
      <c r="E19" s="18">
        <f>SUM(E8:E18)</f>
        <v>0</v>
      </c>
      <c r="F19" s="7"/>
      <c r="G19" s="7"/>
      <c r="H19" s="7"/>
      <c r="I19" s="7"/>
      <c r="J19" s="7"/>
      <c r="K19" s="7"/>
      <c r="L19" s="7"/>
    </row>
    <row r="20" spans="1:12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</row>
    <row r="21" spans="1:12" ht="12.75">
      <c r="A21" t="s">
        <v>6</v>
      </c>
      <c r="E21">
        <f>E19</f>
        <v>0</v>
      </c>
      <c r="F21" s="7"/>
      <c r="G21" s="7"/>
      <c r="H21" s="7"/>
      <c r="I21" s="7"/>
      <c r="J21" s="7"/>
      <c r="K21" s="7"/>
      <c r="L21" s="7"/>
    </row>
    <row r="22" spans="1:12" ht="12.75">
      <c r="A22" t="s">
        <v>20</v>
      </c>
      <c r="B22" s="2"/>
      <c r="C22" s="2"/>
      <c r="D22" s="2"/>
      <c r="E22" s="24"/>
      <c r="F22" s="7"/>
      <c r="G22" s="7"/>
      <c r="H22" s="7"/>
      <c r="I22" s="7"/>
      <c r="J22" s="7"/>
      <c r="K22" s="7"/>
      <c r="L22" s="7"/>
    </row>
    <row r="23" spans="1:12" ht="13.5" thickBot="1">
      <c r="A23" s="32" t="s">
        <v>21</v>
      </c>
      <c r="B23" s="2"/>
      <c r="C23" s="2"/>
      <c r="D23" s="2"/>
      <c r="E23" s="17">
        <f>E21-E22</f>
        <v>0</v>
      </c>
      <c r="F23" s="7"/>
      <c r="G23" s="7"/>
      <c r="H23" s="7"/>
      <c r="I23" s="7"/>
      <c r="J23" s="7"/>
      <c r="K23" s="7"/>
      <c r="L23" s="7"/>
    </row>
    <row r="24" spans="1:12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</row>
    <row r="25" spans="1:12" ht="12.75">
      <c r="A25" s="3" t="s">
        <v>22</v>
      </c>
      <c r="B25" s="2"/>
      <c r="C25" s="2"/>
      <c r="D25" s="2"/>
      <c r="E25" s="20">
        <f>ROUND(L16,2)</f>
        <v>0</v>
      </c>
      <c r="F25" s="7"/>
      <c r="G25" s="7"/>
      <c r="H25" s="7"/>
      <c r="I25" s="7"/>
      <c r="J25" s="7"/>
      <c r="K25" s="7"/>
      <c r="L25" s="7"/>
    </row>
    <row r="26" spans="1:12" ht="12.75">
      <c r="A26" s="3" t="s">
        <v>39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</row>
    <row r="27" spans="1:12" ht="12.75">
      <c r="A27" s="3" t="s">
        <v>23</v>
      </c>
      <c r="B27" s="2"/>
      <c r="C27" s="2"/>
      <c r="D27" s="2"/>
      <c r="E27" s="20">
        <f>IF(E25-E26&lt;0,0,ROUND(E25-E26,0))</f>
        <v>0</v>
      </c>
      <c r="F27" s="7"/>
      <c r="G27" s="7"/>
      <c r="H27" s="7"/>
      <c r="I27" s="7"/>
      <c r="J27" s="7"/>
      <c r="K27" s="7"/>
      <c r="L27" s="7"/>
    </row>
    <row r="28" spans="1:12" ht="12.75">
      <c r="A28" s="3" t="s">
        <v>24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</row>
    <row r="29" spans="1:12" ht="12.75">
      <c r="A29" s="2" t="s">
        <v>25</v>
      </c>
      <c r="B29" s="2"/>
      <c r="C29" s="2"/>
      <c r="D29" s="2"/>
      <c r="E29" s="20">
        <f>E27+E28</f>
        <v>0</v>
      </c>
      <c r="F29" s="7"/>
      <c r="G29" s="7"/>
      <c r="H29" s="7"/>
      <c r="I29" s="7"/>
      <c r="J29" s="7"/>
      <c r="K29" s="7"/>
      <c r="L29" s="7"/>
    </row>
    <row r="30" spans="1:7" ht="12.75">
      <c r="A30" s="2" t="s">
        <v>26</v>
      </c>
      <c r="B30" s="2"/>
      <c r="C30" s="2"/>
      <c r="D30" s="25">
        <v>0</v>
      </c>
      <c r="E30" s="21"/>
      <c r="F30" s="7"/>
      <c r="G30" s="7"/>
    </row>
    <row r="31" spans="1:7" ht="12.75">
      <c r="A31" s="2" t="s">
        <v>27</v>
      </c>
      <c r="B31" s="2"/>
      <c r="C31" s="2"/>
      <c r="D31" s="25">
        <v>0</v>
      </c>
      <c r="E31" s="21"/>
      <c r="F31" s="7"/>
      <c r="G31" s="7"/>
    </row>
    <row r="32" spans="1:7" ht="12.75">
      <c r="A32" s="2" t="s">
        <v>28</v>
      </c>
      <c r="B32" s="2"/>
      <c r="C32" s="2"/>
      <c r="D32" s="25">
        <v>0</v>
      </c>
      <c r="E32" s="21"/>
      <c r="F32" s="7"/>
      <c r="G32" s="7"/>
    </row>
    <row r="33" spans="1:7" ht="12.75">
      <c r="A33" s="2" t="s">
        <v>28</v>
      </c>
      <c r="B33" s="2"/>
      <c r="C33" s="2"/>
      <c r="D33" s="25">
        <v>0</v>
      </c>
      <c r="E33" s="21"/>
      <c r="F33" s="7"/>
      <c r="G33" s="7"/>
    </row>
    <row r="34" spans="1:7" ht="12.75">
      <c r="A34" s="2" t="s">
        <v>28</v>
      </c>
      <c r="B34" s="2"/>
      <c r="C34" s="2"/>
      <c r="D34" s="25">
        <v>0</v>
      </c>
      <c r="E34" s="21"/>
      <c r="F34" s="7"/>
      <c r="G34" s="7"/>
    </row>
    <row r="35" spans="1:5" ht="12.75">
      <c r="A35" s="3" t="s">
        <v>29</v>
      </c>
      <c r="D35" s="25">
        <v>0</v>
      </c>
      <c r="E35" s="25"/>
    </row>
    <row r="36" spans="1:5" ht="12.75">
      <c r="A36" s="3" t="s">
        <v>30</v>
      </c>
      <c r="B36" s="2"/>
      <c r="C36" s="2"/>
      <c r="D36" s="26">
        <f>ROUND(B16*1.3889*0.28,0)</f>
        <v>0</v>
      </c>
      <c r="E36" s="22">
        <f>SUM(D30:D36)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E29-E36</f>
        <v>0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9" t="s">
        <v>31</v>
      </c>
      <c r="B41" s="2"/>
      <c r="C41" s="2"/>
      <c r="D41" s="2"/>
      <c r="E41" s="2"/>
    </row>
    <row r="42" spans="1:5" ht="12.75">
      <c r="A42" s="3" t="s">
        <v>32</v>
      </c>
      <c r="B42" s="2"/>
      <c r="C42" s="2"/>
      <c r="D42" s="25">
        <f>B9-C9</f>
        <v>0</v>
      </c>
      <c r="E42" s="2"/>
    </row>
    <row r="43" spans="1:5" ht="12.75">
      <c r="A43" s="3" t="s">
        <v>33</v>
      </c>
      <c r="B43" s="2"/>
      <c r="C43" s="2"/>
      <c r="D43" s="30">
        <f>TRUNC(E27/(E23+0.00000001),4)</f>
        <v>0</v>
      </c>
      <c r="E43" s="2"/>
    </row>
    <row r="44" spans="1:4" ht="13.5" thickBot="1">
      <c r="A44" t="s">
        <v>34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9" t="s">
        <v>35</v>
      </c>
      <c r="B46" s="2"/>
      <c r="C46" s="2"/>
      <c r="D46" s="25"/>
      <c r="E46" s="2"/>
    </row>
    <row r="47" spans="1:5" ht="12.75">
      <c r="A47" s="3" t="s">
        <v>32</v>
      </c>
      <c r="B47" s="2"/>
      <c r="C47" s="2"/>
      <c r="D47" s="25">
        <f>B13-C13</f>
        <v>0</v>
      </c>
      <c r="E47" s="2"/>
    </row>
    <row r="48" spans="1:5" ht="12.75">
      <c r="A48" s="3" t="s">
        <v>36</v>
      </c>
      <c r="B48" s="2"/>
      <c r="C48" s="2"/>
      <c r="D48" s="30">
        <f>TRUNC(E27/(E19+0.00000000001),4)</f>
        <v>0</v>
      </c>
      <c r="E48" s="2"/>
    </row>
    <row r="49" spans="1:4" ht="13.5" thickBot="1">
      <c r="A49" t="s">
        <v>34</v>
      </c>
      <c r="D49" s="19">
        <f>ROUND(D47*D48,0)</f>
        <v>0</v>
      </c>
    </row>
    <row r="50" ht="13.5" thickTop="1"/>
    <row r="51" ht="12.75">
      <c r="A51" s="32" t="s">
        <v>37</v>
      </c>
    </row>
    <row r="52" ht="12.75">
      <c r="A52" t="s">
        <v>38</v>
      </c>
    </row>
    <row r="55" ht="12.75">
      <c r="A55" s="37" t="s">
        <v>43</v>
      </c>
    </row>
    <row r="56" spans="1:2" ht="12.75">
      <c r="A56" s="3" t="s">
        <v>44</v>
      </c>
      <c r="B56" s="2">
        <v>0</v>
      </c>
    </row>
  </sheetData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2009-04-07T15:11:12Z</cp:lastPrinted>
  <dcterms:created xsi:type="dcterms:W3CDTF">2006-11-11T19:05:30Z</dcterms:created>
  <dcterms:modified xsi:type="dcterms:W3CDTF">2010-01-01T21:59:20Z</dcterms:modified>
  <cp:category/>
  <cp:version/>
  <cp:contentType/>
  <cp:contentStatus/>
</cp:coreProperties>
</file>