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'ABR'!$A$1:$D$46</definedName>
    <definedName name="_xlnm.Print_Area" localSheetId="5">'AGO'!$A$1:$D$46</definedName>
    <definedName name="_xlnm.Print_Area" localSheetId="1">'DIC'!$A$1:$E$46</definedName>
    <definedName name="_xlnm.Print_Area" localSheetId="12">'ENE'!$A$1:$D$46</definedName>
    <definedName name="_xlnm.Print_Area" localSheetId="11">'FEB'!$A$1:$D$46</definedName>
    <definedName name="_xlnm.Print_Area" localSheetId="6">'JUL'!$A$1:$D$46</definedName>
    <definedName name="_xlnm.Print_Area" localSheetId="7">'JUN'!$A$1:$D$46</definedName>
    <definedName name="_xlnm.Print_Area" localSheetId="10">'MAR'!$A$1:$D$46</definedName>
    <definedName name="_xlnm.Print_Area" localSheetId="8">'MAY'!$A$1:$D$46</definedName>
    <definedName name="_xlnm.Print_Area" localSheetId="2">'NOV'!$A$1:$D$46</definedName>
    <definedName name="_xlnm.Print_Area" localSheetId="3">'OCT'!$A$1:$D$46</definedName>
    <definedName name="_xlnm.Print_Area" localSheetId="4">'SEP'!$A$1:$D$46</definedName>
  </definedNames>
  <calcPr fullCalcOnLoad="1"/>
</workbook>
</file>

<file path=xl/sharedStrings.xml><?xml version="1.0" encoding="utf-8"?>
<sst xmlns="http://schemas.openxmlformats.org/spreadsheetml/2006/main" count="490" uniqueCount="77">
  <si>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</si>
  <si>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</si>
  <si>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</si>
  <si>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</si>
  <si>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</si>
  <si>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</si>
  <si>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</si>
  <si>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Entre 1.15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</si>
  <si>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</si>
  <si>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</si>
  <si>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</si>
  <si>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</si>
  <si>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</si>
  <si>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</si>
  <si>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</si>
  <si>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</si>
  <si>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inicial Iva por cobrar al 15%</t>
  </si>
  <si>
    <t>Saldo final Iva por cobrar al 15%</t>
  </si>
  <si>
    <t>Saldo final cuenta de clientes</t>
  </si>
  <si>
    <t>Iva correspondiente al saldo</t>
  </si>
  <si>
    <t>Iva diferido por cobrar al 15%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</si>
  <si>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</si>
  <si>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</si>
  <si>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</si>
  <si>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</si>
  <si>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</si>
  <si>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</si>
  <si>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</si>
  <si>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</si>
  <si>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</si>
  <si>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Entre 1.15 = Base del IVA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</si>
  <si>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</si>
  <si>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</si>
  <si>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</si>
  <si>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</si>
  <si>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</si>
  <si>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</si>
  <si>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</si>
  <si>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</si>
  <si>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</si>
  <si>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</si>
  <si>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</si>
  <si>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</si>
  <si>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</si>
  <si>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</si>
  <si>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</si>
  <si>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</si>
  <si>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</si>
  <si>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</si>
  <si>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</si>
  <si>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</si>
  <si>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</si>
  <si>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</si>
  <si>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</si>
  <si>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COMPROBACIÓN:</t>
  </si>
  <si>
    <t>IVA ACREDITABLE ANUAL</t>
  </si>
  <si>
    <t>IVA TRASLADADO ANUAL</t>
  </si>
  <si>
    <t>CANTIDAD PAGADA</t>
  </si>
  <si>
    <t>Menos: Cuenta incobrable</t>
  </si>
  <si>
    <t>A FAVOR ANUAL</t>
  </si>
  <si>
    <t>Iva acreditable compras y gastos</t>
  </si>
  <si>
    <t>Enero de 2009</t>
  </si>
  <si>
    <t>Febrero de 2009</t>
  </si>
  <si>
    <t>Marzo de 2009</t>
  </si>
  <si>
    <t>Abril de 2009</t>
  </si>
  <si>
    <t>Mayo de 2009</t>
  </si>
  <si>
    <t>Junio de 2009</t>
  </si>
  <si>
    <t>Julio de 2009</t>
  </si>
  <si>
    <t>Agosto de 2009</t>
  </si>
  <si>
    <t>Septiembre de 2009</t>
  </si>
  <si>
    <t>Octubre de 2009</t>
  </si>
  <si>
    <t>Noviembre de 2009</t>
  </si>
  <si>
    <t>Diciembre de 2009</t>
  </si>
  <si>
    <t>DECLARACIÓN INFORMATIVA MÚLTIPLE 2009</t>
  </si>
  <si>
    <t>Iva pagado en importaciones</t>
  </si>
  <si>
    <t>&lt;--- Iva de cuentas incobrables</t>
  </si>
  <si>
    <t>Empresa, S.A. de C.V.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</si>
</sst>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7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2" max="5" width="11.7109375" style="0" customWidth="1"/>
    <col min="6" max="8" width="11.00390625" style="0" customWidth="1"/>
    <col min="9" max="9" width="13.57421875" style="0" customWidth="1"/>
    <col min="10" max="10" width="11.00390625" style="0" customWidth="1"/>
    <col min="11" max="11" width="11.57421875" style="0" customWidth="1"/>
  </cols>
  <sheetData>
    <row r="1" spans="1:11" ht="12.75">
      <c r="A1" s="10" t="str">
        <f>DIC!A1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0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7" spans="1:11" ht="51">
      <c r="A7" s="12" t="s">
        <v>35</v>
      </c>
      <c r="B7" s="12" t="s">
        <v>9</v>
      </c>
      <c r="C7" s="13" t="s">
        <v>60</v>
      </c>
      <c r="D7" s="13" t="s">
        <v>74</v>
      </c>
      <c r="E7" s="13" t="s">
        <v>52</v>
      </c>
      <c r="F7" s="12" t="s">
        <v>8</v>
      </c>
      <c r="G7" s="13" t="s">
        <v>10</v>
      </c>
      <c r="H7" s="12" t="s">
        <v>36</v>
      </c>
      <c r="I7" s="13" t="s">
        <v>37</v>
      </c>
      <c r="J7" s="12" t="s">
        <v>38</v>
      </c>
      <c r="K7" s="13" t="s">
        <v>53</v>
      </c>
    </row>
    <row r="8" spans="1:11" ht="12.75">
      <c r="A8" t="s">
        <v>39</v>
      </c>
      <c r="B8" s="14">
        <f>ROUND(ENE!B18,0)</f>
        <v>20</v>
      </c>
      <c r="C8" s="14">
        <f>B8-D8</f>
        <v>20</v>
      </c>
      <c r="D8" s="14">
        <v>0</v>
      </c>
      <c r="E8" s="14">
        <f>ROUND(ENE!$B$16,0)</f>
        <v>200</v>
      </c>
      <c r="F8" s="14">
        <f>ROUND(E8*0.15-0.01,0)</f>
        <v>30</v>
      </c>
      <c r="G8" s="14">
        <f aca="true" t="shared" si="0" ref="G8:G19">IF(B8&lt;F8,F8-B8,"")</f>
        <v>10</v>
      </c>
      <c r="H8" s="14">
        <f aca="true" t="shared" si="1" ref="H8:H19">IF(B8&lt;F8,"",B8-F8)</f>
      </c>
      <c r="I8" s="14"/>
      <c r="J8" s="14">
        <f>G8-I8</f>
        <v>10</v>
      </c>
      <c r="K8" s="14">
        <v>10</v>
      </c>
    </row>
    <row r="9" spans="1:11" ht="12.75">
      <c r="A9" t="s">
        <v>40</v>
      </c>
      <c r="B9" s="14">
        <f>ROUND(FEB!B18,0)</f>
        <v>0</v>
      </c>
      <c r="C9" s="14">
        <f aca="true" t="shared" si="2" ref="C9:C19">B9-D9</f>
        <v>0</v>
      </c>
      <c r="D9" s="14">
        <v>0</v>
      </c>
      <c r="E9" s="14">
        <f>ROUND(FEB!$B$16,0)</f>
        <v>0</v>
      </c>
      <c r="F9" s="14">
        <f aca="true" t="shared" si="3" ref="F9:F19">ROUND(E9*0.15-0.01,0)</f>
        <v>0</v>
      </c>
      <c r="G9" s="14">
        <f t="shared" si="0"/>
      </c>
      <c r="H9" s="14">
        <f t="shared" si="1"/>
        <v>0</v>
      </c>
      <c r="I9" s="14"/>
      <c r="J9" s="14">
        <f aca="true" t="shared" si="4" ref="J9:J19">G9-I9</f>
        <v>0</v>
      </c>
      <c r="K9" s="14">
        <v>0</v>
      </c>
    </row>
    <row r="10" spans="1:11" ht="12.75">
      <c r="A10" t="s">
        <v>41</v>
      </c>
      <c r="B10" s="14">
        <f>ROUND(MAR!B18,0)</f>
        <v>0</v>
      </c>
      <c r="C10" s="14">
        <f t="shared" si="2"/>
        <v>0</v>
      </c>
      <c r="D10" s="14">
        <v>0</v>
      </c>
      <c r="E10" s="14">
        <f>ROUND(MAR!$B$16,0)</f>
        <v>0</v>
      </c>
      <c r="F10" s="14">
        <f t="shared" si="3"/>
        <v>0</v>
      </c>
      <c r="G10" s="14">
        <f t="shared" si="0"/>
      </c>
      <c r="H10" s="14">
        <f t="shared" si="1"/>
        <v>0</v>
      </c>
      <c r="I10" s="14"/>
      <c r="J10" s="14">
        <f t="shared" si="4"/>
        <v>0</v>
      </c>
      <c r="K10" s="14">
        <v>0</v>
      </c>
    </row>
    <row r="11" spans="1:11" ht="12.75">
      <c r="A11" t="s">
        <v>42</v>
      </c>
      <c r="B11" s="14">
        <f>ROUND(ABR!B18,0)</f>
        <v>0</v>
      </c>
      <c r="C11" s="14">
        <f t="shared" si="2"/>
        <v>0</v>
      </c>
      <c r="D11" s="14">
        <v>0</v>
      </c>
      <c r="E11" s="14">
        <f>ROUND(ABR!$B$16,0)</f>
        <v>0</v>
      </c>
      <c r="F11" s="14">
        <f t="shared" si="3"/>
        <v>0</v>
      </c>
      <c r="G11" s="14">
        <f t="shared" si="0"/>
      </c>
      <c r="H11" s="14">
        <f t="shared" si="1"/>
        <v>0</v>
      </c>
      <c r="I11" s="14"/>
      <c r="J11" s="14">
        <f t="shared" si="4"/>
        <v>0</v>
      </c>
      <c r="K11" s="14">
        <v>0</v>
      </c>
    </row>
    <row r="12" spans="1:11" ht="12.75">
      <c r="A12" t="s">
        <v>43</v>
      </c>
      <c r="B12" s="14">
        <f>ROUND(MAY!B18,0)</f>
        <v>0</v>
      </c>
      <c r="C12" s="14">
        <f t="shared" si="2"/>
        <v>0</v>
      </c>
      <c r="D12" s="14">
        <v>0</v>
      </c>
      <c r="E12" s="14">
        <f>ROUND(MAY!$B$16-0.01,0)</f>
        <v>0</v>
      </c>
      <c r="F12" s="14">
        <f t="shared" si="3"/>
        <v>0</v>
      </c>
      <c r="G12" s="14">
        <f t="shared" si="0"/>
      </c>
      <c r="H12" s="14">
        <f t="shared" si="1"/>
        <v>0</v>
      </c>
      <c r="I12" s="14"/>
      <c r="J12" s="14">
        <f t="shared" si="4"/>
        <v>0</v>
      </c>
      <c r="K12" s="14">
        <v>0</v>
      </c>
    </row>
    <row r="13" spans="1:11" ht="12.75">
      <c r="A13" t="s">
        <v>44</v>
      </c>
      <c r="B13" s="14">
        <f>ROUND(JUN!B18,0)</f>
        <v>0</v>
      </c>
      <c r="C13" s="14">
        <f t="shared" si="2"/>
        <v>0</v>
      </c>
      <c r="D13" s="14">
        <v>0</v>
      </c>
      <c r="E13" s="14">
        <f>ROUND(JUN!$B$16,0)</f>
        <v>0</v>
      </c>
      <c r="F13" s="14">
        <f t="shared" si="3"/>
        <v>0</v>
      </c>
      <c r="G13" s="14">
        <f t="shared" si="0"/>
      </c>
      <c r="H13" s="14">
        <f t="shared" si="1"/>
        <v>0</v>
      </c>
      <c r="I13" s="14"/>
      <c r="J13" s="14">
        <f t="shared" si="4"/>
        <v>0</v>
      </c>
      <c r="K13" s="14">
        <v>0</v>
      </c>
    </row>
    <row r="14" spans="1:11" ht="12.75">
      <c r="A14" t="s">
        <v>45</v>
      </c>
      <c r="B14" s="14">
        <f>ROUND(JUL!B18,0)</f>
        <v>0</v>
      </c>
      <c r="C14" s="14">
        <f t="shared" si="2"/>
        <v>0</v>
      </c>
      <c r="D14" s="14">
        <v>0</v>
      </c>
      <c r="E14" s="14">
        <f>ROUND(JUL!$B$16,0)</f>
        <v>0</v>
      </c>
      <c r="F14" s="14">
        <f t="shared" si="3"/>
        <v>0</v>
      </c>
      <c r="G14" s="14">
        <f t="shared" si="0"/>
      </c>
      <c r="H14" s="14">
        <f t="shared" si="1"/>
        <v>0</v>
      </c>
      <c r="I14" s="14"/>
      <c r="J14" s="14">
        <f t="shared" si="4"/>
        <v>0</v>
      </c>
      <c r="K14" s="14">
        <v>0</v>
      </c>
    </row>
    <row r="15" spans="1:11" ht="12.75">
      <c r="A15" t="s">
        <v>46</v>
      </c>
      <c r="B15" s="14">
        <f>ROUND(AGO!B18,0)</f>
        <v>0</v>
      </c>
      <c r="C15" s="14">
        <f t="shared" si="2"/>
        <v>0</v>
      </c>
      <c r="D15" s="14">
        <v>0</v>
      </c>
      <c r="E15" s="14">
        <f>ROUND(AGO!$B$16,0)</f>
        <v>0</v>
      </c>
      <c r="F15" s="14">
        <f t="shared" si="3"/>
        <v>0</v>
      </c>
      <c r="G15" s="14">
        <f t="shared" si="0"/>
      </c>
      <c r="H15" s="14">
        <f t="shared" si="1"/>
        <v>0</v>
      </c>
      <c r="I15" s="14"/>
      <c r="J15" s="14">
        <f t="shared" si="4"/>
        <v>0</v>
      </c>
      <c r="K15" s="14">
        <v>0</v>
      </c>
    </row>
    <row r="16" spans="1:11" ht="12.75">
      <c r="A16" t="s">
        <v>47</v>
      </c>
      <c r="B16" s="14">
        <f>ROUND(SEP!B18,0)</f>
        <v>0</v>
      </c>
      <c r="C16" s="14">
        <f t="shared" si="2"/>
        <v>0</v>
      </c>
      <c r="D16" s="14">
        <v>0</v>
      </c>
      <c r="E16" s="14">
        <f>ROUND(SEP!$B$16,0)</f>
        <v>0</v>
      </c>
      <c r="F16" s="14">
        <f t="shared" si="3"/>
        <v>0</v>
      </c>
      <c r="G16" s="14">
        <f t="shared" si="0"/>
      </c>
      <c r="H16" s="14">
        <f t="shared" si="1"/>
        <v>0</v>
      </c>
      <c r="I16" s="14"/>
      <c r="J16" s="14">
        <f t="shared" si="4"/>
        <v>0</v>
      </c>
      <c r="K16" s="14">
        <v>0</v>
      </c>
    </row>
    <row r="17" spans="1:11" ht="12.75">
      <c r="A17" t="s">
        <v>48</v>
      </c>
      <c r="B17" s="14">
        <f>ROUND(OCT!B18,0)</f>
        <v>0</v>
      </c>
      <c r="C17" s="14">
        <f t="shared" si="2"/>
        <v>0</v>
      </c>
      <c r="D17" s="14">
        <v>0</v>
      </c>
      <c r="E17" s="14">
        <f>ROUND(OCT!$B$16,0)</f>
        <v>0</v>
      </c>
      <c r="F17" s="14">
        <f t="shared" si="3"/>
        <v>0</v>
      </c>
      <c r="G17" s="14">
        <f t="shared" si="0"/>
      </c>
      <c r="H17" s="14">
        <f t="shared" si="1"/>
        <v>0</v>
      </c>
      <c r="I17" s="14"/>
      <c r="J17" s="14">
        <f t="shared" si="4"/>
        <v>0</v>
      </c>
      <c r="K17" s="14">
        <v>0</v>
      </c>
    </row>
    <row r="18" spans="1:11" ht="12.75">
      <c r="A18" t="s">
        <v>49</v>
      </c>
      <c r="B18" s="14">
        <f>ROUND(NOV!B18,0)</f>
        <v>0</v>
      </c>
      <c r="C18" s="14">
        <f t="shared" si="2"/>
        <v>0</v>
      </c>
      <c r="D18" s="14">
        <v>0</v>
      </c>
      <c r="E18" s="14">
        <f>ROUND(NOV!$B$16,0)</f>
        <v>0</v>
      </c>
      <c r="F18" s="14">
        <f t="shared" si="3"/>
        <v>0</v>
      </c>
      <c r="G18" s="14">
        <f t="shared" si="0"/>
      </c>
      <c r="H18" s="14">
        <f t="shared" si="1"/>
        <v>0</v>
      </c>
      <c r="I18" s="14"/>
      <c r="J18" s="14">
        <f t="shared" si="4"/>
        <v>0</v>
      </c>
      <c r="K18" s="14">
        <v>0</v>
      </c>
    </row>
    <row r="19" spans="1:11" ht="12.75">
      <c r="A19" t="s">
        <v>50</v>
      </c>
      <c r="B19" s="14">
        <f>ROUND(DIC!B18,0)</f>
        <v>0</v>
      </c>
      <c r="C19" s="14">
        <f t="shared" si="2"/>
        <v>0</v>
      </c>
      <c r="D19" s="14">
        <v>0</v>
      </c>
      <c r="E19" s="14">
        <f>ROUND(DIC!$B$16,0)</f>
        <v>0</v>
      </c>
      <c r="F19" s="14">
        <f t="shared" si="3"/>
        <v>0</v>
      </c>
      <c r="G19" s="14">
        <f t="shared" si="0"/>
      </c>
      <c r="H19" s="14">
        <f t="shared" si="1"/>
        <v>0</v>
      </c>
      <c r="I19" s="14"/>
      <c r="J19" s="14">
        <f t="shared" si="4"/>
        <v>0</v>
      </c>
      <c r="K19" s="14">
        <v>0</v>
      </c>
    </row>
    <row r="20" spans="1:11" ht="12.75">
      <c r="A20" t="s">
        <v>51</v>
      </c>
      <c r="B20" s="14">
        <f aca="true" t="shared" si="5" ref="B20:K20">SUM(B8:B19)</f>
        <v>20</v>
      </c>
      <c r="C20" s="14">
        <f t="shared" si="5"/>
        <v>20</v>
      </c>
      <c r="D20" s="14">
        <f t="shared" si="5"/>
        <v>0</v>
      </c>
      <c r="E20" s="14">
        <f t="shared" si="5"/>
        <v>200</v>
      </c>
      <c r="F20" s="14">
        <f t="shared" si="5"/>
        <v>30</v>
      </c>
      <c r="G20" s="14">
        <f t="shared" si="5"/>
        <v>10</v>
      </c>
      <c r="H20" s="14">
        <f t="shared" si="5"/>
        <v>0</v>
      </c>
      <c r="I20" s="14">
        <f t="shared" si="5"/>
        <v>0</v>
      </c>
      <c r="J20" s="14">
        <f t="shared" si="5"/>
        <v>10</v>
      </c>
      <c r="K20" s="14">
        <f t="shared" si="5"/>
        <v>10</v>
      </c>
    </row>
    <row r="21" ht="12.75">
      <c r="K21" s="14"/>
    </row>
    <row r="22" ht="12.75">
      <c r="F22" s="4" t="s">
        <v>54</v>
      </c>
    </row>
    <row r="23" spans="6:9" ht="12.75">
      <c r="F23" s="4" t="s">
        <v>56</v>
      </c>
      <c r="I23">
        <f>F20</f>
        <v>30</v>
      </c>
    </row>
    <row r="24" spans="6:9" ht="12.75">
      <c r="F24" s="7" t="s">
        <v>55</v>
      </c>
      <c r="I24">
        <f>B20</f>
        <v>20</v>
      </c>
    </row>
    <row r="25" spans="6:9" ht="12.75">
      <c r="F25" s="4" t="s">
        <v>59</v>
      </c>
      <c r="I25">
        <f>I23-I24</f>
        <v>10</v>
      </c>
    </row>
    <row r="26" spans="6:9" ht="12.75">
      <c r="F26" s="7" t="s">
        <v>57</v>
      </c>
      <c r="I26">
        <f>J20</f>
        <v>10</v>
      </c>
    </row>
    <row r="27" ht="12.75">
      <c r="F27" s="7"/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MAR!A1</f>
        <v>Empresa, S.A. de C.V.</v>
      </c>
    </row>
    <row r="2" ht="12.75">
      <c r="A2" s="1" t="s">
        <v>0</v>
      </c>
    </row>
    <row r="3" ht="12.75">
      <c r="A3" s="9" t="s">
        <v>64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B8+MAR!C8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B16+MAR!C16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MAR!B22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MAR!B44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FEB!A1</f>
        <v>Empresa, S.A. de C.V.</v>
      </c>
    </row>
    <row r="2" ht="12.75">
      <c r="A2" s="1" t="s">
        <v>0</v>
      </c>
    </row>
    <row r="3" ht="12.75">
      <c r="A3" s="9" t="s">
        <v>63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B8+FEB!C8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B16+FEB!C16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FEB!B22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t="s">
        <v>32</v>
      </c>
      <c r="B28">
        <f>IF(B25+B26+B27-C26-C27&lt;0,-B25-B26-B27+C26+C27,"")</f>
      </c>
      <c r="C28">
        <f>IF(B25+B26+B27-C26-C27&lt;0,"",B25+B26+B27-C26-C27)</f>
        <v>0</v>
      </c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FEB!B44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62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B8+ENE!B8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B16+ENE!B16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ENE!B22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IF(B19&lt;0,B17,B17-B21)</f>
        <v>0</v>
      </c>
    </row>
    <row r="26" spans="1:3" ht="12.75">
      <c r="A26" t="s">
        <v>9</v>
      </c>
      <c r="C26">
        <f>B18</f>
        <v>0</v>
      </c>
    </row>
    <row r="27" spans="1:3" ht="12.75">
      <c r="A27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t="s">
        <v>32</v>
      </c>
      <c r="B28">
        <f>IF(B25+B26+B27-C26-C27&lt;0,-B25-B26-B27+C26+C27,"")</f>
      </c>
      <c r="C28">
        <f>IF(B25+B26+B27-C26-C27&lt;0,"",B25+B26+B27-C26-C27)</f>
        <v>0</v>
      </c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ENE!B44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76</v>
      </c>
    </row>
    <row r="2" ht="12.75">
      <c r="A2" s="1" t="s">
        <v>0</v>
      </c>
    </row>
    <row r="3" ht="12.75">
      <c r="A3" s="9" t="s">
        <v>61</v>
      </c>
    </row>
    <row r="5" spans="1:2" ht="12.75">
      <c r="A5" t="s">
        <v>1</v>
      </c>
      <c r="B5" s="17">
        <v>115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115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100</v>
      </c>
      <c r="C8">
        <f>B8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15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115</v>
      </c>
      <c r="C13">
        <f>B7</f>
        <v>115</v>
      </c>
      <c r="D13">
        <f>B6</f>
        <v>0</v>
      </c>
    </row>
    <row r="15" spans="1:2" ht="12.75">
      <c r="A15" t="s">
        <v>4</v>
      </c>
      <c r="B15">
        <f>B13+C13-D13</f>
        <v>230</v>
      </c>
    </row>
    <row r="16" spans="1:2" ht="12.75">
      <c r="A16" t="s">
        <v>7</v>
      </c>
      <c r="B16">
        <f>ROUND(B15/1.15,2)</f>
        <v>200</v>
      </c>
    </row>
    <row r="17" spans="1:2" ht="12.75">
      <c r="A17" t="s">
        <v>8</v>
      </c>
      <c r="B17">
        <f>ROUND(B16*0.15,2)</f>
        <v>30</v>
      </c>
    </row>
    <row r="18" spans="1:5" ht="12.75">
      <c r="A18" s="7" t="s">
        <v>25</v>
      </c>
      <c r="B18" s="17">
        <v>20.2</v>
      </c>
      <c r="C18" s="6"/>
      <c r="D18" s="6"/>
      <c r="E18" s="6"/>
    </row>
    <row r="19" spans="1:2" ht="12.75">
      <c r="A19" s="7" t="s">
        <v>26</v>
      </c>
      <c r="B19">
        <f>ROUND(B17-B18,0)</f>
        <v>10</v>
      </c>
    </row>
    <row r="20" spans="1:2" ht="12.75">
      <c r="A20" t="s">
        <v>23</v>
      </c>
      <c r="B20" s="17">
        <v>0</v>
      </c>
    </row>
    <row r="21" spans="1:2" ht="12.75">
      <c r="A21" t="s">
        <v>10</v>
      </c>
      <c r="B21">
        <f>IF(B19&gt;0,IF(B19&lt;B20,0,B19-B20),0)</f>
        <v>10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t="s">
        <v>8</v>
      </c>
      <c r="B25">
        <f>IF(B19&lt;0,B17,B17-B21)</f>
        <v>20</v>
      </c>
    </row>
    <row r="26" spans="1:3" ht="12.75">
      <c r="A26" t="s">
        <v>9</v>
      </c>
      <c r="C26">
        <f>B18</f>
        <v>20.2</v>
      </c>
    </row>
    <row r="27" spans="1:3" ht="12.75">
      <c r="A27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t="s">
        <v>32</v>
      </c>
      <c r="B28">
        <f>IF(B25+B26+B27-C26-C27&lt;0,-B25-B26-B27+C26+C27,"")</f>
        <v>0.1999999999999993</v>
      </c>
      <c r="C28">
        <f>IF(B25+B26+B27-C26-C27&lt;0,"",B25+B26+B27-C26-C27)</f>
      </c>
    </row>
    <row r="31" spans="1:3" ht="12.75">
      <c r="A31" t="s">
        <v>12</v>
      </c>
      <c r="B31">
        <f>B9</f>
        <v>15</v>
      </c>
      <c r="C31">
        <f>B17</f>
        <v>30</v>
      </c>
    </row>
    <row r="32" spans="1:3" ht="12.75">
      <c r="A32" s="4" t="s">
        <v>14</v>
      </c>
      <c r="B32">
        <f>B31</f>
        <v>15</v>
      </c>
      <c r="C32">
        <f>C31</f>
        <v>30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30</v>
      </c>
    </row>
    <row r="36" spans="1:2" ht="12.75">
      <c r="A36" t="s">
        <v>12</v>
      </c>
      <c r="B36">
        <f>B31</f>
        <v>15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-15</v>
      </c>
    </row>
    <row r="39" spans="1:2" ht="12.75">
      <c r="A39" t="s">
        <v>16</v>
      </c>
      <c r="B39">
        <f>ROUND(B5/1.15*0.15,2)</f>
        <v>15</v>
      </c>
    </row>
    <row r="40" spans="1:2" ht="12.75">
      <c r="A40" s="4" t="str">
        <f>A37</f>
        <v>Iva por disminución cuenta de clientes</v>
      </c>
      <c r="B40">
        <f>ROUND(B37,2)</f>
        <v>-15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B44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NOV!A1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B8+NOV!C8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22</v>
      </c>
      <c r="E12" s="15" t="s">
        <v>58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30</v>
      </c>
      <c r="B16">
        <f>ROUND(B15/1.15,2)</f>
        <v>0</v>
      </c>
      <c r="C16">
        <f>B16+NOV!C16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NOV!B22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s="4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NOV!B44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3" ht="12.75">
      <c r="A46" t="s">
        <v>21</v>
      </c>
      <c r="B46">
        <f>B44-B45</f>
        <v>0</v>
      </c>
      <c r="C46" s="4" t="s">
        <v>75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OCT!A1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B8+OCT!C8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B16+OCT!C16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OCT!B22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s="4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OCT!B44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SEP!A1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B8+SEP!C8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B16+SEP!C16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SEP!B22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s="4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SEP!B44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AGO!A1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B8+AGO!C8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B16+AGO!C16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AGO!B22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s="4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AGO!B44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JUL!A1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B8+JUL!C8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B16+JUL!C16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JUL!B22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s="4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JUL!B44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JUN!A1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B8+JUN!C8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B16+JUN!C16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JUN!B22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JUN!B44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MAY!A1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B8+MAY!C8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B16+MAY!C16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MAY!B22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MAY!B44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1" sqref="A1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ABR!A1</f>
        <v>Empresa, S.A. de C.V.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ROUND(B8*1.15,2)</f>
        <v>0</v>
      </c>
      <c r="C7" s="6" t="s">
        <v>29</v>
      </c>
      <c r="D7" s="6" t="s">
        <v>28</v>
      </c>
      <c r="E7" s="6" t="s">
        <v>33</v>
      </c>
    </row>
    <row r="8" spans="1:5" ht="12.75">
      <c r="A8" s="8" t="s">
        <v>13</v>
      </c>
      <c r="B8" s="17">
        <v>0</v>
      </c>
      <c r="C8">
        <f>B8+ABR!C8</f>
        <v>100</v>
      </c>
      <c r="D8">
        <v>100</v>
      </c>
      <c r="E8">
        <f>D8-C8</f>
        <v>0</v>
      </c>
    </row>
    <row r="9" spans="1:2" ht="12.75">
      <c r="A9" s="8" t="s">
        <v>12</v>
      </c>
      <c r="B9">
        <f>ROUND(B8*0.15,2)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22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30</v>
      </c>
      <c r="B16">
        <f>ROUND(B15/1.15,2)</f>
        <v>0</v>
      </c>
      <c r="C16">
        <f>B16+ABR!C16</f>
        <v>200</v>
      </c>
    </row>
    <row r="17" spans="1:2" ht="12.75">
      <c r="A17" t="s">
        <v>8</v>
      </c>
      <c r="B17">
        <f>ROUND(B16*0.15,2)</f>
        <v>0</v>
      </c>
    </row>
    <row r="18" spans="1:5" ht="12.75">
      <c r="A18" s="7" t="s">
        <v>25</v>
      </c>
      <c r="B18" s="17">
        <v>0</v>
      </c>
      <c r="C18" s="6"/>
      <c r="D18" s="5"/>
      <c r="E18" s="6"/>
    </row>
    <row r="19" spans="1:2" ht="12.75">
      <c r="A19" s="7" t="s">
        <v>26</v>
      </c>
      <c r="B19">
        <f>ROUND(B17-B18,0)</f>
        <v>0</v>
      </c>
    </row>
    <row r="20" spans="1:2" ht="12.75">
      <c r="A20" t="s">
        <v>23</v>
      </c>
      <c r="B20">
        <f>ABR!B22</f>
        <v>0</v>
      </c>
    </row>
    <row r="21" spans="1:2" ht="12.75">
      <c r="A21" t="s">
        <v>10</v>
      </c>
      <c r="B21">
        <f>IF(B19&gt;0,IF(B19&lt;B20,0,B19-B20),0)</f>
        <v>0</v>
      </c>
    </row>
    <row r="22" spans="1:2" ht="12.75">
      <c r="A22" s="4" t="s">
        <v>27</v>
      </c>
      <c r="B22">
        <f>IF(B19&lt;0,IF(B20&gt;0,B20-B19,-B19),IF(B19&lt;B20,B20-B19,0))</f>
        <v>0</v>
      </c>
    </row>
    <row r="23" ht="12.75">
      <c r="A23" s="4"/>
    </row>
    <row r="24" ht="12.75">
      <c r="A24" s="7" t="s">
        <v>24</v>
      </c>
    </row>
    <row r="25" spans="1:2" ht="12.75">
      <c r="A25" s="4" t="s">
        <v>8</v>
      </c>
      <c r="B25">
        <f>IF(B19&lt;0,B17,B17-B21)</f>
        <v>0</v>
      </c>
    </row>
    <row r="26" spans="1:3" ht="12.75">
      <c r="A26" s="4" t="s">
        <v>9</v>
      </c>
      <c r="C26">
        <f>B18</f>
        <v>0</v>
      </c>
    </row>
    <row r="27" spans="1:3" ht="12.75">
      <c r="A27" s="4" t="s">
        <v>31</v>
      </c>
      <c r="B27">
        <f>IF(B19&lt;0,-B19,0)</f>
        <v>0</v>
      </c>
      <c r="C27">
        <f>IF(B19&lt;0,0,IF(B20&gt;0,IF(B19&lt;B20,B19,B20),0))</f>
        <v>0</v>
      </c>
    </row>
    <row r="28" spans="1:3" ht="12.75">
      <c r="A28" s="7" t="s">
        <v>32</v>
      </c>
      <c r="B28">
        <f>IF(B25+B26+B27-C26-C27&lt;0,-B25-B26-B27+C26+C27,"")</f>
      </c>
      <c r="C28">
        <f>IF(B25+B26+B27-C26-C27&lt;0,"",B25+B26+B27-C26-C27)</f>
        <v>0</v>
      </c>
    </row>
    <row r="29" ht="12.75">
      <c r="A29" s="7"/>
    </row>
    <row r="31" spans="1:3" ht="12.75">
      <c r="A31" t="s">
        <v>12</v>
      </c>
      <c r="B31">
        <f>B9</f>
        <v>0</v>
      </c>
      <c r="C31">
        <f>B17</f>
        <v>0</v>
      </c>
    </row>
    <row r="32" spans="1:3" ht="12.75">
      <c r="A32" s="4" t="s">
        <v>14</v>
      </c>
      <c r="B32">
        <f>B31</f>
        <v>0</v>
      </c>
      <c r="C32">
        <f>C31</f>
        <v>0</v>
      </c>
    </row>
    <row r="33" spans="1:3" ht="12.75">
      <c r="A33" t="s">
        <v>15</v>
      </c>
      <c r="B33">
        <f>B31-B32</f>
        <v>0</v>
      </c>
      <c r="C33">
        <f>C31-C32</f>
        <v>0</v>
      </c>
    </row>
    <row r="35" spans="1:2" ht="12.75">
      <c r="A35" t="s">
        <v>11</v>
      </c>
      <c r="B35">
        <f>B17</f>
        <v>0</v>
      </c>
    </row>
    <row r="36" spans="1:2" ht="12.75">
      <c r="A36" t="s">
        <v>12</v>
      </c>
      <c r="B36">
        <f>B31</f>
        <v>0</v>
      </c>
    </row>
    <row r="37" spans="1:2" ht="12.75">
      <c r="A37" s="4" t="str">
        <f>IF(B5&lt;B6,"Iva por incremento cuenta de clientes","Iva por disminución cuenta de clientes")</f>
        <v>Iva por disminución cuenta de clientes</v>
      </c>
      <c r="B37">
        <f>B36-B35</f>
        <v>0</v>
      </c>
    </row>
    <row r="39" spans="1:2" ht="12.75">
      <c r="A39" t="s">
        <v>16</v>
      </c>
      <c r="B39">
        <f>ABR!B44</f>
        <v>0</v>
      </c>
    </row>
    <row r="40" spans="1:2" ht="12.75">
      <c r="A40" s="4" t="str">
        <f>A37</f>
        <v>Iva por disminución cuenta de clientes</v>
      </c>
      <c r="B40">
        <f>ROUND(B37,2)</f>
        <v>0</v>
      </c>
    </row>
    <row r="41" spans="1:2" ht="12.75">
      <c r="A41" t="s">
        <v>17</v>
      </c>
      <c r="B41">
        <f>B39+B40</f>
        <v>0</v>
      </c>
    </row>
    <row r="43" spans="1:2" ht="12.75">
      <c r="A43" t="s">
        <v>18</v>
      </c>
      <c r="B43">
        <f>B6</f>
        <v>0</v>
      </c>
    </row>
    <row r="44" spans="1:2" ht="12.75">
      <c r="A44" t="s">
        <v>19</v>
      </c>
      <c r="B44">
        <f>ROUND(B43/1.15*0.15,2)</f>
        <v>0</v>
      </c>
    </row>
    <row r="45" spans="1:2" ht="12.75">
      <c r="A45" t="s">
        <v>20</v>
      </c>
      <c r="B45">
        <f>B41</f>
        <v>0</v>
      </c>
    </row>
    <row r="46" spans="1:2" ht="12.75">
      <c r="A46" t="s">
        <v>21</v>
      </c>
      <c r="B46">
        <f>B44-B45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2009-05-28T18:53:09Z</cp:lastPrinted>
  <dcterms:created xsi:type="dcterms:W3CDTF">2003-03-19T16:59:21Z</dcterms:created>
  <dcterms:modified xsi:type="dcterms:W3CDTF">2009-05-28T18:53:13Z</dcterms:modified>
  <cp:category/>
  <cp:version/>
  <cp:contentType/>
  <cp:contentStatus/>
</cp:coreProperties>
</file>