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'ABR'!$A$1:$D$51</definedName>
    <definedName name="_xlnm.Print_Area" localSheetId="5">'AGO'!$A$1:$D$51</definedName>
    <definedName name="_xlnm.Print_Area" localSheetId="0">'ANUAL'!$A$1:$M$20</definedName>
    <definedName name="_xlnm.Print_Area" localSheetId="1">'DIC'!$A$1:$E$51</definedName>
    <definedName name="_xlnm.Print_Area" localSheetId="12">'ENE'!$A$1:$D$51</definedName>
    <definedName name="_xlnm.Print_Area" localSheetId="11">'FEB'!$A$1:$D$51</definedName>
    <definedName name="_xlnm.Print_Area" localSheetId="6">'JUL'!$A$1:$D$51</definedName>
    <definedName name="_xlnm.Print_Area" localSheetId="7">'JUN'!$A$1:$D$51</definedName>
    <definedName name="_xlnm.Print_Area" localSheetId="10">'MAR'!$A$1:$D$51</definedName>
    <definedName name="_xlnm.Print_Area" localSheetId="8">'MAY'!$A$1:$D$51</definedName>
    <definedName name="_xlnm.Print_Area" localSheetId="2">'NOV'!$A$1:$D$51</definedName>
    <definedName name="_xlnm.Print_Area" localSheetId="3">'OCT'!$A$1:$D$51</definedName>
    <definedName name="_xlnm.Print_Area" localSheetId="4">'SEP'!$A$1:$D$51</definedName>
  </definedNames>
  <calcPr fullCalcOnLoad="1"/>
</workbook>
</file>

<file path=xl/sharedStrings.xml><?xml version="1.0" encoding="utf-8"?>
<sst xmlns="http://schemas.openxmlformats.org/spreadsheetml/2006/main" count="548" uniqueCount="78">
  <si>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</si>
  <si>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</si>
  <si>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</si>
  <si>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</si>
  <si>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</si>
  <si>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</si>
  <si>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</si>
  <si>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</si>
  <si>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</si>
  <si>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</si>
  <si>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</si>
  <si>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</si>
  <si>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</si>
  <si>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</si>
  <si>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</si>
  <si>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final cuenta de clientes</t>
  </si>
  <si>
    <t>Iva correspondiente al saldo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</si>
  <si>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</si>
  <si>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</si>
  <si>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</si>
  <si>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</si>
  <si>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</si>
  <si>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</si>
  <si>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</si>
  <si>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</si>
  <si>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</si>
  <si>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</si>
  <si>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</si>
  <si>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</si>
  <si>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</si>
  <si>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</si>
  <si>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</si>
  <si>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</si>
  <si>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</si>
  <si>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</si>
  <si>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</si>
  <si>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</si>
  <si>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</si>
  <si>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</si>
  <si>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</si>
  <si>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</si>
  <si>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</si>
  <si>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</si>
  <si>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</si>
  <si>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</si>
  <si>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</si>
  <si>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</si>
  <si>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</si>
  <si>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</si>
  <si>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Menos: Cuenta incobrable</t>
  </si>
  <si>
    <t>Iva acreditable compras y gastos</t>
  </si>
  <si>
    <t>Iva pagado en importaciones</t>
  </si>
  <si>
    <t>&lt;--- Iva de cuentas incobrables</t>
  </si>
  <si>
    <t>Empresa, S.A. de C.V.</t>
  </si>
  <si>
    <t>Iva retenido pendiente de pago</t>
  </si>
  <si>
    <t>Iva retenido ya pagado</t>
  </si>
  <si>
    <t>Iva acreditable inversiones</t>
  </si>
  <si>
    <t>Entre 1.16 = Base del IVA</t>
  </si>
  <si>
    <t>IVA retenido en el mes</t>
  </si>
  <si>
    <t>IVA retenido de meses ant. pagado</t>
  </si>
  <si>
    <t>Iva acreditable de compras y gastos</t>
  </si>
  <si>
    <t>Iva acreditable de inversiones</t>
  </si>
  <si>
    <t>Saldo inicial Iva por cobrar al 16%</t>
  </si>
  <si>
    <t>Saldo final Iva por cobrar al 16%</t>
  </si>
  <si>
    <t>Iva diferido por cobrar al 16%</t>
  </si>
  <si>
    <t>RESUMEN ANUAL 2019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</si>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</sst>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  <xf numFmtId="4" fontId="0" fillId="0" borderId="0" xfId="0" applyFill="1" applyAlignment="1">
      <alignment/>
    </xf>
    <xf numFmtId="4" fontId="1" fillId="0" borderId="0" xfId="0" applyFont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0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1.421875" defaultRowHeight="12.75"/>
  <cols>
    <col min="2" max="6" width="11.7109375" style="0" customWidth="1"/>
    <col min="7" max="11" width="11.00390625" style="0" customWidth="1"/>
    <col min="12" max="12" width="13.57421875" style="0" customWidth="1"/>
    <col min="13" max="13" width="11.00390625" style="0" customWidth="1"/>
    <col min="14" max="14" width="11.57421875" style="0" customWidth="1"/>
  </cols>
  <sheetData>
    <row r="1" spans="1:14" ht="12.75">
      <c r="A1" s="19" t="str">
        <f>ENE!A1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0" t="s">
        <v>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7" spans="1:14" ht="51">
      <c r="A7" s="12" t="s">
        <v>30</v>
      </c>
      <c r="B7" s="12" t="s">
        <v>8</v>
      </c>
      <c r="C7" s="13" t="s">
        <v>50</v>
      </c>
      <c r="D7" s="13" t="s">
        <v>56</v>
      </c>
      <c r="E7" s="13" t="s">
        <v>51</v>
      </c>
      <c r="F7" s="13" t="s">
        <v>47</v>
      </c>
      <c r="G7" s="12" t="s">
        <v>7</v>
      </c>
      <c r="H7" s="12" t="s">
        <v>54</v>
      </c>
      <c r="I7" s="13" t="s">
        <v>55</v>
      </c>
      <c r="J7" s="13" t="s">
        <v>9</v>
      </c>
      <c r="K7" s="12" t="s">
        <v>31</v>
      </c>
      <c r="L7" s="13" t="s">
        <v>32</v>
      </c>
      <c r="M7" s="12" t="s">
        <v>33</v>
      </c>
      <c r="N7" s="13" t="s">
        <v>48</v>
      </c>
    </row>
    <row r="8" spans="1:14" ht="12.75">
      <c r="A8" t="s">
        <v>34</v>
      </c>
      <c r="B8" s="14">
        <f>ROUND(ENE!B20-0.005,0)+H8-I8</f>
        <v>0</v>
      </c>
      <c r="C8" s="14">
        <f>B8-D8-E8</f>
        <v>0</v>
      </c>
      <c r="D8" s="14">
        <v>0</v>
      </c>
      <c r="E8" s="14">
        <v>0</v>
      </c>
      <c r="F8" s="14">
        <f>ROUND(ENE!$B$16-0.005,0)</f>
        <v>0</v>
      </c>
      <c r="G8" s="14">
        <f aca="true" t="shared" si="0" ref="G8:G19">ROUND(F8*0.16-0.005,0)</f>
        <v>0</v>
      </c>
      <c r="H8" s="14"/>
      <c r="I8" s="14"/>
      <c r="J8" s="14">
        <f>IF((B8-H8+I8)&lt;G8,G8-(B8-H8+I8),"")</f>
      </c>
      <c r="K8" s="14">
        <f>IF((B8-H8+I8)&lt;G8,"",(B8-H8+I8)-G8)</f>
        <v>0</v>
      </c>
      <c r="L8" s="14"/>
      <c r="M8" s="14">
        <f>J8-L8</f>
        <v>0</v>
      </c>
      <c r="N8" s="14">
        <v>0</v>
      </c>
    </row>
    <row r="9" spans="1:14" ht="12.75">
      <c r="A9" t="s">
        <v>35</v>
      </c>
      <c r="B9" s="14">
        <f>ROUND(FEB!B20-0.005,0)+H9-I9</f>
        <v>0</v>
      </c>
      <c r="C9" s="14">
        <f aca="true" t="shared" si="1" ref="C9:C19">B9-D9-E9</f>
        <v>0</v>
      </c>
      <c r="D9" s="14">
        <v>0</v>
      </c>
      <c r="E9" s="14">
        <v>0</v>
      </c>
      <c r="F9" s="14">
        <f>ROUND(FEB!$B$16-0.005,0)</f>
        <v>0</v>
      </c>
      <c r="G9" s="14">
        <f t="shared" si="0"/>
        <v>0</v>
      </c>
      <c r="H9" s="14"/>
      <c r="I9" s="14"/>
      <c r="J9" s="14">
        <f aca="true" t="shared" si="2" ref="J9:J19">IF((B9-H9+I9)&lt;G9,G9-(B9-H9+I9),"")</f>
      </c>
      <c r="K9" s="14">
        <f aca="true" t="shared" si="3" ref="K9:K19">IF((B9-H9+I9)&lt;G9,"",(B9-H9+I9)-G9)</f>
        <v>0</v>
      </c>
      <c r="L9" s="14"/>
      <c r="M9" s="14">
        <f aca="true" t="shared" si="4" ref="M9:M19">J9-L9</f>
        <v>0</v>
      </c>
      <c r="N9" s="14">
        <v>0</v>
      </c>
    </row>
    <row r="10" spans="1:14" ht="12.75">
      <c r="A10" t="s">
        <v>36</v>
      </c>
      <c r="B10" s="14">
        <f>ROUND(MAR!B20-0.005,0)+H10-I10</f>
        <v>0</v>
      </c>
      <c r="C10" s="14">
        <f t="shared" si="1"/>
        <v>0</v>
      </c>
      <c r="D10" s="14">
        <v>0</v>
      </c>
      <c r="E10" s="14">
        <v>0</v>
      </c>
      <c r="F10" s="14">
        <f>ROUND(MAR!$B$16-0.005,0)</f>
        <v>0</v>
      </c>
      <c r="G10" s="14">
        <f t="shared" si="0"/>
        <v>0</v>
      </c>
      <c r="H10" s="14"/>
      <c r="I10" s="14"/>
      <c r="J10" s="14">
        <f t="shared" si="2"/>
      </c>
      <c r="K10" s="14">
        <f t="shared" si="3"/>
        <v>0</v>
      </c>
      <c r="L10" s="14"/>
      <c r="M10" s="14">
        <f t="shared" si="4"/>
        <v>0</v>
      </c>
      <c r="N10" s="14">
        <v>0</v>
      </c>
    </row>
    <row r="11" spans="1:14" ht="12.75">
      <c r="A11" t="s">
        <v>37</v>
      </c>
      <c r="B11" s="14">
        <f>ROUND(ABR!B20-0.005,0)+H11-I11</f>
        <v>0</v>
      </c>
      <c r="C11" s="14">
        <f t="shared" si="1"/>
        <v>0</v>
      </c>
      <c r="D11" s="14">
        <v>0</v>
      </c>
      <c r="E11" s="14">
        <v>0</v>
      </c>
      <c r="F11" s="14">
        <f>ROUND(ABR!$B$16-0.005,0)</f>
        <v>0</v>
      </c>
      <c r="G11" s="14">
        <f t="shared" si="0"/>
        <v>0</v>
      </c>
      <c r="H11" s="14"/>
      <c r="I11" s="14"/>
      <c r="J11" s="14">
        <f t="shared" si="2"/>
      </c>
      <c r="K11" s="14">
        <f t="shared" si="3"/>
        <v>0</v>
      </c>
      <c r="L11" s="14"/>
      <c r="M11" s="14">
        <f t="shared" si="4"/>
        <v>0</v>
      </c>
      <c r="N11" s="14">
        <v>0</v>
      </c>
    </row>
    <row r="12" spans="1:14" ht="12.75">
      <c r="A12" t="s">
        <v>38</v>
      </c>
      <c r="B12" s="14">
        <f>ROUND(MAY!B20-0.005,0)+H12-I12</f>
        <v>0</v>
      </c>
      <c r="C12" s="14">
        <f t="shared" si="1"/>
        <v>0</v>
      </c>
      <c r="D12" s="14">
        <v>0</v>
      </c>
      <c r="E12" s="14">
        <v>0</v>
      </c>
      <c r="F12" s="14">
        <f>ROUND(MAY!$B$16-0.005,0)</f>
        <v>0</v>
      </c>
      <c r="G12" s="14">
        <f t="shared" si="0"/>
        <v>0</v>
      </c>
      <c r="H12" s="14"/>
      <c r="I12" s="14"/>
      <c r="J12" s="14">
        <f t="shared" si="2"/>
      </c>
      <c r="K12" s="14">
        <f t="shared" si="3"/>
        <v>0</v>
      </c>
      <c r="L12" s="14"/>
      <c r="M12" s="14">
        <f t="shared" si="4"/>
        <v>0</v>
      </c>
      <c r="N12" s="14">
        <v>0</v>
      </c>
    </row>
    <row r="13" spans="1:14" ht="12.75">
      <c r="A13" t="s">
        <v>39</v>
      </c>
      <c r="B13" s="14">
        <f>ROUND(JUN!B20-0.005,0)+H13-I13</f>
        <v>0</v>
      </c>
      <c r="C13" s="14">
        <f t="shared" si="1"/>
        <v>0</v>
      </c>
      <c r="D13" s="14">
        <v>0</v>
      </c>
      <c r="E13" s="14">
        <v>0</v>
      </c>
      <c r="F13" s="14">
        <f>ROUND(JUN!$B$16-0.005,0)</f>
        <v>0</v>
      </c>
      <c r="G13" s="14">
        <f t="shared" si="0"/>
        <v>0</v>
      </c>
      <c r="H13" s="14"/>
      <c r="I13" s="14"/>
      <c r="J13" s="14">
        <f t="shared" si="2"/>
      </c>
      <c r="K13" s="14">
        <f t="shared" si="3"/>
        <v>0</v>
      </c>
      <c r="L13" s="14"/>
      <c r="M13" s="14">
        <f t="shared" si="4"/>
        <v>0</v>
      </c>
      <c r="N13" s="14">
        <v>0</v>
      </c>
    </row>
    <row r="14" spans="1:14" ht="12.75">
      <c r="A14" t="s">
        <v>40</v>
      </c>
      <c r="B14" s="14">
        <f>ROUND(JUL!B20-0.005,0)+H14-I14</f>
        <v>0</v>
      </c>
      <c r="C14" s="14">
        <f t="shared" si="1"/>
        <v>0</v>
      </c>
      <c r="D14" s="14">
        <v>0</v>
      </c>
      <c r="E14" s="14">
        <v>0</v>
      </c>
      <c r="F14" s="14">
        <f>ROUND(JUL!$B$16-0.005,0)</f>
        <v>0</v>
      </c>
      <c r="G14" s="14">
        <f t="shared" si="0"/>
        <v>0</v>
      </c>
      <c r="H14" s="14"/>
      <c r="I14" s="14"/>
      <c r="J14" s="14">
        <f t="shared" si="2"/>
      </c>
      <c r="K14" s="14">
        <f t="shared" si="3"/>
        <v>0</v>
      </c>
      <c r="L14" s="14"/>
      <c r="M14" s="14">
        <f t="shared" si="4"/>
        <v>0</v>
      </c>
      <c r="N14" s="14">
        <v>0</v>
      </c>
    </row>
    <row r="15" spans="1:14" ht="12.75">
      <c r="A15" t="s">
        <v>41</v>
      </c>
      <c r="B15" s="14">
        <f>ROUND(AGO!B20-0.005,0)+H15-I15</f>
        <v>0</v>
      </c>
      <c r="C15" s="14">
        <f t="shared" si="1"/>
        <v>0</v>
      </c>
      <c r="D15" s="14">
        <v>0</v>
      </c>
      <c r="E15" s="14">
        <v>0</v>
      </c>
      <c r="F15" s="14">
        <f>ROUND(AGO!$B$16-0.005,0)</f>
        <v>0</v>
      </c>
      <c r="G15" s="14">
        <f t="shared" si="0"/>
        <v>0</v>
      </c>
      <c r="H15" s="14"/>
      <c r="I15" s="14"/>
      <c r="J15" s="14">
        <f t="shared" si="2"/>
      </c>
      <c r="K15" s="14">
        <f t="shared" si="3"/>
        <v>0</v>
      </c>
      <c r="L15" s="14"/>
      <c r="M15" s="14">
        <f t="shared" si="4"/>
        <v>0</v>
      </c>
      <c r="N15" s="14">
        <v>0</v>
      </c>
    </row>
    <row r="16" spans="1:14" ht="12.75">
      <c r="A16" t="s">
        <v>42</v>
      </c>
      <c r="B16" s="14">
        <f>ROUND(SEP!B20-0.005,0)+H16-I16</f>
        <v>0</v>
      </c>
      <c r="C16" s="14">
        <f t="shared" si="1"/>
        <v>0</v>
      </c>
      <c r="D16" s="14">
        <v>0</v>
      </c>
      <c r="E16" s="14">
        <v>0</v>
      </c>
      <c r="F16" s="14">
        <f>ROUND(SEP!$B$16-0.005,0)</f>
        <v>0</v>
      </c>
      <c r="G16" s="14">
        <f t="shared" si="0"/>
        <v>0</v>
      </c>
      <c r="H16" s="14"/>
      <c r="I16" s="14"/>
      <c r="J16" s="14">
        <f t="shared" si="2"/>
      </c>
      <c r="K16" s="14">
        <f t="shared" si="3"/>
        <v>0</v>
      </c>
      <c r="L16" s="14"/>
      <c r="M16" s="14">
        <f t="shared" si="4"/>
        <v>0</v>
      </c>
      <c r="N16" s="14">
        <v>0</v>
      </c>
    </row>
    <row r="17" spans="1:14" ht="12.75">
      <c r="A17" t="s">
        <v>43</v>
      </c>
      <c r="B17" s="14">
        <f>ROUND(OCT!B20-0.005,0)+H17-I17</f>
        <v>0</v>
      </c>
      <c r="C17" s="14">
        <f t="shared" si="1"/>
        <v>0</v>
      </c>
      <c r="D17" s="14">
        <v>0</v>
      </c>
      <c r="E17" s="14">
        <v>0</v>
      </c>
      <c r="F17" s="14">
        <f>ROUND(OCT!$B$16-0.005,0)</f>
        <v>0</v>
      </c>
      <c r="G17" s="14">
        <f t="shared" si="0"/>
        <v>0</v>
      </c>
      <c r="H17" s="14"/>
      <c r="I17" s="14"/>
      <c r="J17" s="14">
        <f t="shared" si="2"/>
      </c>
      <c r="K17" s="14">
        <f t="shared" si="3"/>
        <v>0</v>
      </c>
      <c r="L17" s="14"/>
      <c r="M17" s="14">
        <f t="shared" si="4"/>
        <v>0</v>
      </c>
      <c r="N17" s="14">
        <v>0</v>
      </c>
    </row>
    <row r="18" spans="1:14" ht="12.75">
      <c r="A18" t="s">
        <v>44</v>
      </c>
      <c r="B18" s="14">
        <f>ROUND(NOV!B20-0.005,0)+H18-I18</f>
        <v>0</v>
      </c>
      <c r="C18" s="14">
        <f t="shared" si="1"/>
        <v>0</v>
      </c>
      <c r="D18" s="14">
        <v>0</v>
      </c>
      <c r="E18" s="14">
        <v>0</v>
      </c>
      <c r="F18" s="14">
        <f>ROUND(NOV!$B$16-0.005,0)</f>
        <v>0</v>
      </c>
      <c r="G18" s="14">
        <f t="shared" si="0"/>
        <v>0</v>
      </c>
      <c r="H18" s="14"/>
      <c r="I18" s="14"/>
      <c r="J18" s="14">
        <f t="shared" si="2"/>
      </c>
      <c r="K18" s="14">
        <f t="shared" si="3"/>
        <v>0</v>
      </c>
      <c r="L18" s="14"/>
      <c r="M18" s="14">
        <f t="shared" si="4"/>
        <v>0</v>
      </c>
      <c r="N18" s="14">
        <v>0</v>
      </c>
    </row>
    <row r="19" spans="1:14" ht="12.75">
      <c r="A19" t="s">
        <v>45</v>
      </c>
      <c r="B19" s="14">
        <f>ROUND(DIC!B20-0.005,0)+H19-I19</f>
        <v>0</v>
      </c>
      <c r="C19" s="14">
        <f t="shared" si="1"/>
        <v>0</v>
      </c>
      <c r="D19" s="14">
        <v>0</v>
      </c>
      <c r="E19" s="14">
        <v>0</v>
      </c>
      <c r="F19" s="14">
        <f>ROUND(DIC!$B$16-0.005,0)</f>
        <v>0</v>
      </c>
      <c r="G19" s="14">
        <f t="shared" si="0"/>
        <v>0</v>
      </c>
      <c r="H19" s="14"/>
      <c r="I19" s="14"/>
      <c r="J19" s="14">
        <f t="shared" si="2"/>
      </c>
      <c r="K19" s="14">
        <f t="shared" si="3"/>
        <v>0</v>
      </c>
      <c r="L19" s="14"/>
      <c r="M19" s="14">
        <f t="shared" si="4"/>
        <v>0</v>
      </c>
      <c r="N19" s="14">
        <v>0</v>
      </c>
    </row>
    <row r="20" spans="1:14" ht="12.75">
      <c r="A20" t="s">
        <v>46</v>
      </c>
      <c r="B20" s="14">
        <f aca="true" t="shared" si="5" ref="B20:N20">SUM(B8:B19)</f>
        <v>0</v>
      </c>
      <c r="C20" s="14">
        <f t="shared" si="5"/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/>
      <c r="I20" s="14"/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</row>
  </sheetData>
  <printOptions/>
  <pageMargins left="0.7874015748031497" right="0.3937007874015748" top="1.062992125984252" bottom="0.7874015748031497" header="0" footer="0"/>
  <pageSetup fitToHeight="1" fitToWidth="1" horizontalDpi="300" verticalDpi="300" orientation="landscape" paperSize="12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MAR!B49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B8+FEB!C8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B16+FEB!C16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FEB!B26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FEB!B49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B8+ENE!B8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B16+ENE!B16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ENE!B26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ENE!B49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5" sqref="B5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53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2" ht="12.75">
      <c r="A16" s="4" t="s">
        <v>57</v>
      </c>
      <c r="B16">
        <f>ROUND(B15/1.16,2)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6"/>
      <c r="E20" s="6"/>
    </row>
    <row r="21" spans="1:5" ht="12.75">
      <c r="A21" s="4" t="s">
        <v>58</v>
      </c>
      <c r="B21" s="17"/>
      <c r="C21" s="6"/>
      <c r="D21" s="6"/>
      <c r="E21" s="6"/>
    </row>
    <row r="22" spans="1:5" ht="12.75">
      <c r="A22" s="4" t="s">
        <v>59</v>
      </c>
      <c r="B22" s="17"/>
      <c r="C22" s="6"/>
      <c r="D22" s="6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 s="17"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ROUND(B5/1.16*0.16,2)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B49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77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B8+NOV!C8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18</v>
      </c>
      <c r="E12" s="15" t="s">
        <v>49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57</v>
      </c>
      <c r="B16">
        <f>ROUND(B15/1.16,2)</f>
        <v>0</v>
      </c>
      <c r="C16">
        <f>B16+NOV!C16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NOV!B26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NOV!B49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3" ht="12.75">
      <c r="A51" t="s">
        <v>17</v>
      </c>
      <c r="B51">
        <f>B49-B50</f>
        <v>0</v>
      </c>
      <c r="C51" s="4" t="s">
        <v>52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76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B8+OCT!C8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B16+OCT!C16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OCT!B26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OCT!B49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75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B8+SEP!C8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B16+SEP!C16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SEP!B26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SEP!B49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74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B8+AGO!C8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B16+AGO!C16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AGO!B26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AGO!B49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B8+JUL!C8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B16+JUL!C16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JUL!B26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JUL!B49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B8+JUN!C8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B16+JUN!C16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JUN!B26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JUN!B49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B8+MAY!C8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B16+MAY!C16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MAY!B26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MAY!B49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25</v>
      </c>
      <c r="D7" s="6" t="s">
        <v>24</v>
      </c>
      <c r="E7" s="6" t="s">
        <v>28</v>
      </c>
    </row>
    <row r="8" spans="1:5" ht="12.75">
      <c r="A8" s="8" t="s">
        <v>12</v>
      </c>
      <c r="B8" s="17">
        <v>0</v>
      </c>
      <c r="C8">
        <f>B8+ABR!C8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18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57</v>
      </c>
      <c r="B16">
        <f>ROUND(B15/1.16,2)</f>
        <v>0</v>
      </c>
      <c r="C16">
        <f>B16+ABR!C16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60</v>
      </c>
      <c r="B18" s="17"/>
    </row>
    <row r="19" spans="1:2" ht="12.75">
      <c r="A19" s="4" t="s">
        <v>61</v>
      </c>
      <c r="B19" s="17"/>
    </row>
    <row r="20" spans="1:5" ht="12.75">
      <c r="A20" s="7" t="s">
        <v>21</v>
      </c>
      <c r="B20" s="18">
        <f>B18+B19</f>
        <v>0</v>
      </c>
      <c r="C20" s="6"/>
      <c r="D20" s="5"/>
      <c r="E20" s="6"/>
    </row>
    <row r="21" spans="1:5" ht="12.75">
      <c r="A21" s="4" t="s">
        <v>58</v>
      </c>
      <c r="B21" s="17"/>
      <c r="C21" s="6"/>
      <c r="D21" s="5"/>
      <c r="E21" s="6"/>
    </row>
    <row r="22" spans="1:5" ht="12.75">
      <c r="A22" s="4" t="s">
        <v>59</v>
      </c>
      <c r="B22" s="17"/>
      <c r="C22" s="6"/>
      <c r="D22" s="5"/>
      <c r="E22" s="6"/>
    </row>
    <row r="23" spans="1:2" ht="12.75">
      <c r="A23" s="7" t="s">
        <v>22</v>
      </c>
      <c r="B23">
        <f>ROUND(B17-B20,0)+B21-B22</f>
        <v>0</v>
      </c>
    </row>
    <row r="24" spans="1:2" ht="12.75">
      <c r="A24" t="s">
        <v>19</v>
      </c>
      <c r="B24">
        <f>ABR!B26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23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20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60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26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27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62</v>
      </c>
      <c r="B44">
        <f>ABR!B49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63</v>
      </c>
      <c r="B46">
        <f>B44+B45</f>
        <v>0</v>
      </c>
    </row>
    <row r="48" spans="1:2" ht="12.75">
      <c r="A48" t="s">
        <v>15</v>
      </c>
      <c r="B48">
        <f>B6</f>
        <v>0</v>
      </c>
    </row>
    <row r="49" spans="1:2" ht="12.75">
      <c r="A49" t="s">
        <v>16</v>
      </c>
      <c r="B49">
        <f>ROUND(B48/1.16*0.16,2)</f>
        <v>0</v>
      </c>
    </row>
    <row r="50" spans="1:2" ht="12.75">
      <c r="A50" t="s">
        <v>64</v>
      </c>
      <c r="B50">
        <f>B46</f>
        <v>0</v>
      </c>
    </row>
    <row r="51" spans="1:2" ht="12.75">
      <c r="A51" t="s">
        <v>17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2012-05-21T17:39:59Z</cp:lastPrinted>
  <dcterms:created xsi:type="dcterms:W3CDTF">2003-03-19T16:59:21Z</dcterms:created>
  <dcterms:modified xsi:type="dcterms:W3CDTF">2019-02-20T19:40:26Z</dcterms:modified>
  <cp:category/>
  <cp:version/>
  <cp:contentType/>
  <cp:contentStatus/>
</cp:coreProperties>
</file>