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'PagosPF'!$A$1:$D$19</definedName>
  </definedNames>
  <calcPr fullCalcOnLoad="1"/>
</workbook>
</file>

<file path=xl/sharedStrings.xml><?xml version="1.0" encoding="utf-8"?>
<sst xmlns="http://schemas.openxmlformats.org/spreadsheetml/2006/main" count="21" uniqueCount="20">
  <si>
    <t>Límite</t>
  </si>
  <si>
    <t>Cuota</t>
  </si>
  <si>
    <t>Porcentaje</t>
  </si>
  <si>
    <t>Nombre del contribuyente</t>
  </si>
  <si>
    <t>inferior</t>
  </si>
  <si>
    <t>superior</t>
  </si>
  <si>
    <t>fija</t>
  </si>
  <si>
    <t>Ingresos</t>
  </si>
  <si>
    <t>Deducciones</t>
  </si>
  <si>
    <t>Ingreso acumulable</t>
  </si>
  <si>
    <t>Impuesto del periodo</t>
  </si>
  <si>
    <t>Impuesto</t>
  </si>
  <si>
    <t>En adelante</t>
  </si>
  <si>
    <t>Impuesto neto a pagar</t>
  </si>
  <si>
    <t>Cálculo del pago bimestral de las personas físicas del Régimen de Incorporación Fiscal</t>
  </si>
  <si>
    <t>según el artículo 111 de la nueva Ley del Impuesto sobre la Renta, y el pago del IVA</t>
  </si>
  <si>
    <t>Menos: Reducción del impuesto sobre la renta (%)</t>
  </si>
  <si>
    <t>Tarifa bimestral</t>
  </si>
  <si>
    <t>Actividad empresarial o servicios</t>
  </si>
  <si>
    <t>Año 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</si>
</sst>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left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3" fillId="0" borderId="0" xfId="0" applyFont="1" applyAlignment="1">
      <alignment/>
    </xf>
    <xf numFmtId="9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2" borderId="1" xfId="0" applyFill="1" applyBorder="1" applyAlignment="1">
      <alignment/>
    </xf>
    <xf numFmtId="4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14</v>
      </c>
      <c r="B1" s="2"/>
      <c r="C1" s="2"/>
      <c r="D1" s="2"/>
      <c r="K1" s="1" t="s">
        <v>17</v>
      </c>
    </row>
    <row r="2" spans="1:4" ht="12.75">
      <c r="A2" s="2" t="s">
        <v>15</v>
      </c>
      <c r="B2" s="2"/>
      <c r="C2" s="2"/>
      <c r="D2" s="2"/>
    </row>
    <row r="3" spans="1:4" ht="12.75">
      <c r="A3" s="2" t="s">
        <v>19</v>
      </c>
      <c r="B3" s="2"/>
      <c r="C3" s="2"/>
      <c r="D3" s="2"/>
    </row>
    <row r="4" ht="12.75">
      <c r="K4" s="1"/>
    </row>
    <row r="6" spans="1:15" ht="12.75">
      <c r="A6" s="9" t="s">
        <v>3</v>
      </c>
      <c r="B6" s="19"/>
      <c r="C6" s="19"/>
      <c r="D6" s="5"/>
      <c r="K6" t="s">
        <v>0</v>
      </c>
      <c r="L6" t="s">
        <v>0</v>
      </c>
      <c r="M6" t="s">
        <v>1</v>
      </c>
      <c r="N6" t="s">
        <v>2</v>
      </c>
      <c r="O6" t="s">
        <v>11</v>
      </c>
    </row>
    <row r="7" spans="4:16" ht="12.75">
      <c r="D7" s="6"/>
      <c r="K7" t="s">
        <v>4</v>
      </c>
      <c r="L7" t="s">
        <v>5</v>
      </c>
      <c r="M7" t="s">
        <v>6</v>
      </c>
      <c r="P7" s="1"/>
    </row>
    <row r="8" spans="1:15" ht="12.75">
      <c r="A8" s="11"/>
      <c r="B8" s="7" t="s">
        <v>7</v>
      </c>
      <c r="C8" s="8" t="s">
        <v>8</v>
      </c>
      <c r="D8" s="13" t="s">
        <v>9</v>
      </c>
      <c r="K8">
        <v>0.01</v>
      </c>
      <c r="L8">
        <v>1157.04</v>
      </c>
      <c r="M8">
        <v>0</v>
      </c>
      <c r="N8" s="3">
        <v>0.0192</v>
      </c>
      <c r="O8">
        <f>IF(D9&lt;K9,D9*N8,0)</f>
        <v>0</v>
      </c>
    </row>
    <row r="9" spans="1:15" ht="12.75">
      <c r="A9" s="12" t="s">
        <v>18</v>
      </c>
      <c r="B9" s="18">
        <v>10000</v>
      </c>
      <c r="C9" s="18"/>
      <c r="D9" s="4">
        <f>B9-C9</f>
        <v>10000</v>
      </c>
      <c r="K9">
        <v>1157.05</v>
      </c>
      <c r="L9">
        <v>9820.36</v>
      </c>
      <c r="M9">
        <v>22.22</v>
      </c>
      <c r="N9" s="3">
        <v>0.064</v>
      </c>
      <c r="O9">
        <f aca="true" t="shared" si="0" ref="O9:O17">IF(AND($D$9&lt;K10,$D$9&gt;L8),($D$9-K9)*N9+M9,0)</f>
        <v>0</v>
      </c>
    </row>
    <row r="10" spans="11:15" ht="12.75">
      <c r="K10">
        <v>9820.37</v>
      </c>
      <c r="L10">
        <v>17258.4</v>
      </c>
      <c r="M10">
        <v>576.66</v>
      </c>
      <c r="N10" s="3">
        <v>0.10880000000000001</v>
      </c>
      <c r="O10">
        <f t="shared" si="0"/>
        <v>596.2037439999999</v>
      </c>
    </row>
    <row r="11" spans="1:15" ht="12.75">
      <c r="A11" s="10" t="s">
        <v>10</v>
      </c>
      <c r="D11" s="17">
        <f>O19</f>
        <v>596.2037439999999</v>
      </c>
      <c r="E11" s="15"/>
      <c r="K11">
        <v>17258.41</v>
      </c>
      <c r="L11">
        <v>20062.14</v>
      </c>
      <c r="M11">
        <v>1385.92</v>
      </c>
      <c r="N11" s="3">
        <v>0.16</v>
      </c>
      <c r="O11">
        <f t="shared" si="0"/>
        <v>0</v>
      </c>
    </row>
    <row r="12" spans="1:15" ht="12.75">
      <c r="A12" s="1" t="s">
        <v>16</v>
      </c>
      <c r="C12" s="16">
        <v>0.6</v>
      </c>
      <c r="D12" s="17">
        <f>D11*C12</f>
        <v>357.72224639999996</v>
      </c>
      <c r="K12">
        <v>20062.15</v>
      </c>
      <c r="L12">
        <v>24019.88</v>
      </c>
      <c r="M12">
        <v>1834.52</v>
      </c>
      <c r="N12" s="3">
        <v>0.17920000000000003</v>
      </c>
      <c r="O12">
        <f t="shared" si="0"/>
        <v>0</v>
      </c>
    </row>
    <row r="13" spans="1:15" ht="13.5" thickBot="1">
      <c r="A13" s="1" t="s">
        <v>13</v>
      </c>
      <c r="D13" s="14">
        <f>D11-D12</f>
        <v>238.48149759999995</v>
      </c>
      <c r="K13">
        <v>24019.89</v>
      </c>
      <c r="L13">
        <v>48444.62</v>
      </c>
      <c r="M13">
        <v>2543.74</v>
      </c>
      <c r="N13" s="3">
        <v>0.2136</v>
      </c>
      <c r="O13">
        <f t="shared" si="0"/>
        <v>0</v>
      </c>
    </row>
    <row r="14" spans="11:15" ht="13.5" thickTop="1">
      <c r="K14">
        <v>48444.63</v>
      </c>
      <c r="L14">
        <v>76355.38</v>
      </c>
      <c r="M14">
        <v>7760.88</v>
      </c>
      <c r="N14" s="3">
        <v>0.2352</v>
      </c>
      <c r="O14">
        <f t="shared" si="0"/>
        <v>0</v>
      </c>
    </row>
    <row r="15" spans="11:15" ht="12.75">
      <c r="K15">
        <v>76355.39</v>
      </c>
      <c r="L15">
        <v>145775</v>
      </c>
      <c r="M15">
        <v>14325.48</v>
      </c>
      <c r="N15" s="3">
        <v>0.3</v>
      </c>
      <c r="O15">
        <f t="shared" si="0"/>
        <v>0</v>
      </c>
    </row>
    <row r="16" spans="11:15" ht="12.75">
      <c r="K16">
        <v>145775.01</v>
      </c>
      <c r="L16">
        <v>194366.66</v>
      </c>
      <c r="M16">
        <v>35151.38</v>
      </c>
      <c r="N16" s="3">
        <v>0.32</v>
      </c>
      <c r="O16">
        <f t="shared" si="0"/>
        <v>0</v>
      </c>
    </row>
    <row r="17" spans="11:15" ht="12.75">
      <c r="K17">
        <v>194366.67</v>
      </c>
      <c r="L17">
        <v>583100</v>
      </c>
      <c r="M17">
        <v>50700.7</v>
      </c>
      <c r="N17" s="3">
        <v>0.34</v>
      </c>
      <c r="O17">
        <f t="shared" si="0"/>
        <v>0</v>
      </c>
    </row>
    <row r="18" spans="11:15" ht="12.75">
      <c r="K18">
        <v>583100.01</v>
      </c>
      <c r="L18" t="s">
        <v>12</v>
      </c>
      <c r="M18">
        <v>182870.04</v>
      </c>
      <c r="N18" s="3">
        <v>0.35</v>
      </c>
      <c r="O18">
        <f>IF($D$9&gt;L17,($D$9-K18)*N18+M18,0)</f>
        <v>0</v>
      </c>
    </row>
    <row r="19" ht="12.75">
      <c r="O19">
        <f>SUM(O8:O18)</f>
        <v>596.2037439999999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2020-01-05T23:58:12Z</dcterms:modified>
  <cp:category/>
  <cp:version/>
  <cp:contentType/>
  <cp:contentStatus/>
</cp:coreProperties>
</file>