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PagosPF" sheetId="1" r:id="rId1"/>
  </sheets>
  <definedNames>
    <definedName name="_xlnm.Print_Area" localSheetId="0">'PagosPF'!$A$1:$D$19</definedName>
  </definedNames>
  <calcPr fullCalcOnLoad="1"/>
</workbook>
</file>

<file path=xl/sharedStrings.xml><?xml version="1.0" encoding="utf-8"?>
<sst xmlns="http://schemas.openxmlformats.org/spreadsheetml/2006/main" count="21" uniqueCount="20">
  <si>
    <t>Límite</t>
  </si>
  <si>
    <t>Cuota</t>
  </si>
  <si>
    <t>Porcentaje</t>
  </si>
  <si>
    <t>Nombre del contribuyente</t>
  </si>
  <si>
    <t>inferior</t>
  </si>
  <si>
    <t>superior</t>
  </si>
  <si>
    <t>fija</t>
  </si>
  <si>
    <t>Ingresos</t>
  </si>
  <si>
    <t>Deducciones</t>
  </si>
  <si>
    <t>Ingreso acumulable</t>
  </si>
  <si>
    <t>Impuesto del periodo</t>
  </si>
  <si>
    <t>Impuesto</t>
  </si>
  <si>
    <t>En adelante</t>
  </si>
  <si>
    <t>Impuesto neto a pagar</t>
  </si>
  <si>
    <t>Cálculo del pago bimestral de las personas físicas del Régimen de Incorporación Fiscal</t>
  </si>
  <si>
    <t>según el artículo 111 de la nueva Ley del Impuesto sobre la Renta, y el pago del IVA</t>
  </si>
  <si>
    <t>Menos: Reducción del impuesto sobre la renta (%)</t>
  </si>
  <si>
    <t>Tarifa bimestral</t>
  </si>
  <si>
    <t>Actividad empresarial o servicios</t>
  </si>
  <si>
    <t>Año 2023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</si>
</sst>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0.00000%"/>
    <numFmt numFmtId="171" formatCode="0.000%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-&quot;$&quot;* #,##0.000_-;\-&quot;$&quot;* #,##0.000_-;_-&quot;$&quot;* &quot;-&quot;??_-;_-@_-"/>
    <numFmt numFmtId="175" formatCode="_-&quot;$&quot;* #,##0.0000_-;\-&quot;$&quot;* #,##0.0000_-;_-&quot;$&quot;* &quot;-&quot;??_-;_-@_-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(&quot;N$&quot;* #,##0_);_(&quot;N$&quot;* \(#,##0\);_(&quot;N$&quot;* &quot;-&quot;_);_(@_)"/>
    <numFmt numFmtId="179" formatCode="_(* #,##0_);_(* \(#,##0\);_(* &quot;-&quot;_);_(@_)"/>
    <numFmt numFmtId="180" formatCode="_(&quot;N$&quot;* #,##0.00_);_(&quot;N$&quot;* \(#,##0.00\);_(&quot;N$&quot;* &quot;-&quot;??_);_(@_)"/>
    <numFmt numFmtId="181" formatCode="_(* #,##0.00_);_(* \(#,##0.00\);_(* &quot;-&quot;??_);_(@_)"/>
    <numFmt numFmtId="182" formatCode="#,##0.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4" fontId="0" fillId="0" borderId="0" xfId="0" applyAlignment="1">
      <alignment horizontal="centerContinuous"/>
    </xf>
    <xf numFmtId="10" fontId="0" fillId="0" borderId="0" xfId="21" applyNumberFormat="1" applyAlignment="1">
      <alignment/>
    </xf>
    <xf numFmtId="4" fontId="0" fillId="0" borderId="1" xfId="0" applyBorder="1" applyAlignment="1">
      <alignment/>
    </xf>
    <xf numFmtId="15" fontId="0" fillId="0" borderId="0" xfId="0" applyNumberFormat="1" applyAlignment="1" applyProtection="1">
      <alignment/>
      <protection locked="0"/>
    </xf>
    <xf numFmtId="20" fontId="0" fillId="0" borderId="0" xfId="0" applyNumberFormat="1" applyAlignment="1" applyProtection="1">
      <alignment/>
      <protection locked="0"/>
    </xf>
    <xf numFmtId="4" fontId="0" fillId="0" borderId="2" xfId="0" applyBorder="1" applyAlignment="1" quotePrefix="1">
      <alignment horizontal="center" vertical="center" wrapText="1"/>
    </xf>
    <xf numFmtId="4" fontId="0" fillId="0" borderId="2" xfId="0" applyBorder="1" applyAlignment="1">
      <alignment horizontal="center" vertical="center" wrapText="1"/>
    </xf>
    <xf numFmtId="4" fontId="0" fillId="0" borderId="0" xfId="0" applyAlignment="1" applyProtection="1">
      <alignment horizontal="left"/>
      <protection locked="0"/>
    </xf>
    <xf numFmtId="4" fontId="0" fillId="0" borderId="0" xfId="0" applyAlignment="1">
      <alignment horizontal="left"/>
    </xf>
    <xf numFmtId="4" fontId="0" fillId="0" borderId="1" xfId="0" applyBorder="1" applyAlignment="1" quotePrefix="1">
      <alignment horizontal="left" vertical="center" wrapText="1"/>
    </xf>
    <xf numFmtId="4" fontId="0" fillId="0" borderId="1" xfId="0" applyBorder="1" applyAlignment="1" quotePrefix="1">
      <alignment horizontal="left"/>
    </xf>
    <xf numFmtId="4" fontId="0" fillId="0" borderId="1" xfId="0" applyBorder="1" applyAlignment="1" quotePrefix="1">
      <alignment horizontal="center" vertical="center" wrapText="1"/>
    </xf>
    <xf numFmtId="3" fontId="0" fillId="0" borderId="3" xfId="0" applyNumberFormat="1" applyBorder="1" applyAlignment="1">
      <alignment/>
    </xf>
    <xf numFmtId="4" fontId="3" fillId="0" borderId="0" xfId="0" applyFont="1" applyAlignment="1">
      <alignment/>
    </xf>
    <xf numFmtId="9" fontId="0" fillId="2" borderId="0" xfId="0" applyNumberFormat="1" applyFill="1" applyAlignment="1">
      <alignment/>
    </xf>
    <xf numFmtId="4" fontId="0" fillId="0" borderId="0" xfId="0" applyNumberFormat="1" applyAlignment="1">
      <alignment/>
    </xf>
    <xf numFmtId="4" fontId="0" fillId="2" borderId="1" xfId="0" applyFill="1" applyBorder="1" applyAlignment="1">
      <alignment/>
    </xf>
    <xf numFmtId="4" fontId="0" fillId="2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workbookViewId="0" topLeftCell="A1">
      <selection activeCell="B6" sqref="B6:C6"/>
    </sheetView>
  </sheetViews>
  <sheetFormatPr defaultColWidth="11.421875" defaultRowHeight="12.75"/>
  <cols>
    <col min="1" max="1" width="30.7109375" style="0" customWidth="1"/>
    <col min="2" max="4" width="17.7109375" style="0" customWidth="1"/>
    <col min="5" max="9" width="18.7109375" style="0" customWidth="1"/>
    <col min="10" max="10" width="1.7109375" style="0" customWidth="1"/>
    <col min="11" max="12" width="12.7109375" style="0" customWidth="1"/>
    <col min="13" max="13" width="11.7109375" style="0" customWidth="1"/>
    <col min="14" max="14" width="12.28125" style="0" customWidth="1"/>
    <col min="15" max="15" width="12.7109375" style="0" customWidth="1"/>
    <col min="16" max="16" width="18.7109375" style="0" customWidth="1"/>
  </cols>
  <sheetData>
    <row r="1" spans="1:11" ht="12.75">
      <c r="A1" s="2" t="s">
        <v>14</v>
      </c>
      <c r="B1" s="2"/>
      <c r="C1" s="2"/>
      <c r="D1" s="2"/>
      <c r="K1" s="1" t="s">
        <v>17</v>
      </c>
    </row>
    <row r="2" spans="1:4" ht="12.75">
      <c r="A2" s="2" t="s">
        <v>15</v>
      </c>
      <c r="B2" s="2"/>
      <c r="C2" s="2"/>
      <c r="D2" s="2"/>
    </row>
    <row r="3" spans="1:4" ht="12.75">
      <c r="A3" s="2" t="s">
        <v>19</v>
      </c>
      <c r="B3" s="2"/>
      <c r="C3" s="2"/>
      <c r="D3" s="2"/>
    </row>
    <row r="4" ht="12.75">
      <c r="K4" s="1"/>
    </row>
    <row r="6" spans="1:15" ht="12.75">
      <c r="A6" s="9" t="s">
        <v>3</v>
      </c>
      <c r="B6" s="19"/>
      <c r="C6" s="19"/>
      <c r="D6" s="5"/>
      <c r="K6" t="s">
        <v>0</v>
      </c>
      <c r="L6" t="s">
        <v>0</v>
      </c>
      <c r="M6" t="s">
        <v>1</v>
      </c>
      <c r="N6" t="s">
        <v>2</v>
      </c>
      <c r="O6" t="s">
        <v>11</v>
      </c>
    </row>
    <row r="7" spans="4:16" ht="12.75">
      <c r="D7" s="6"/>
      <c r="K7" t="s">
        <v>4</v>
      </c>
      <c r="L7" t="s">
        <v>5</v>
      </c>
      <c r="M7" t="s">
        <v>6</v>
      </c>
      <c r="P7" s="1"/>
    </row>
    <row r="8" spans="1:15" ht="12.75">
      <c r="A8" s="11"/>
      <c r="B8" s="7" t="s">
        <v>7</v>
      </c>
      <c r="C8" s="8" t="s">
        <v>8</v>
      </c>
      <c r="D8" s="13" t="s">
        <v>9</v>
      </c>
      <c r="K8">
        <v>0.01</v>
      </c>
      <c r="L8">
        <v>1492.08</v>
      </c>
      <c r="M8">
        <v>0</v>
      </c>
      <c r="N8" s="3">
        <v>0.0192</v>
      </c>
      <c r="O8">
        <f>IF(D9&lt;K9,D9*N8,0)</f>
        <v>0</v>
      </c>
    </row>
    <row r="9" spans="1:15" ht="12.75">
      <c r="A9" s="12" t="s">
        <v>18</v>
      </c>
      <c r="B9" s="18">
        <v>10000</v>
      </c>
      <c r="C9" s="18"/>
      <c r="D9" s="4">
        <f>B9-C9</f>
        <v>10000</v>
      </c>
      <c r="K9">
        <v>1492.09</v>
      </c>
      <c r="L9">
        <v>12664.1</v>
      </c>
      <c r="M9">
        <v>28.64</v>
      </c>
      <c r="N9" s="3">
        <v>0.064</v>
      </c>
      <c r="O9">
        <f aca="true" t="shared" si="0" ref="O9:O17">IF(AND($D$9&lt;K10,$D$9&gt;L8),($D$9-K9)*N9+M9,0)</f>
        <v>573.14624</v>
      </c>
    </row>
    <row r="10" spans="11:15" ht="12.75">
      <c r="K10">
        <v>12664.11</v>
      </c>
      <c r="L10">
        <v>22256.02</v>
      </c>
      <c r="M10">
        <v>743.66</v>
      </c>
      <c r="N10" s="3">
        <v>0.10880000000000001</v>
      </c>
      <c r="O10">
        <f t="shared" si="0"/>
        <v>0</v>
      </c>
    </row>
    <row r="11" spans="1:15" ht="12.75">
      <c r="A11" s="10" t="s">
        <v>10</v>
      </c>
      <c r="D11" s="17">
        <f>O19</f>
        <v>573.14624</v>
      </c>
      <c r="E11" s="15"/>
      <c r="K11">
        <v>22256.03</v>
      </c>
      <c r="L11">
        <v>25871.64</v>
      </c>
      <c r="M11">
        <v>1787.26</v>
      </c>
      <c r="N11" s="3">
        <v>0.16</v>
      </c>
      <c r="O11">
        <f t="shared" si="0"/>
        <v>0</v>
      </c>
    </row>
    <row r="12" spans="1:15" ht="12.75">
      <c r="A12" s="1" t="s">
        <v>16</v>
      </c>
      <c r="C12" s="16">
        <v>0.4</v>
      </c>
      <c r="D12" s="17">
        <f>D11*C12</f>
        <v>229.25849600000004</v>
      </c>
      <c r="K12">
        <v>25871.65</v>
      </c>
      <c r="L12">
        <v>30975.42</v>
      </c>
      <c r="M12">
        <v>2365.76</v>
      </c>
      <c r="N12" s="3">
        <v>0.17920000000000003</v>
      </c>
      <c r="O12">
        <f t="shared" si="0"/>
        <v>0</v>
      </c>
    </row>
    <row r="13" spans="1:15" ht="13.5" thickBot="1">
      <c r="A13" s="1" t="s">
        <v>13</v>
      </c>
      <c r="D13" s="14">
        <f>D11-D12</f>
        <v>343.887744</v>
      </c>
      <c r="K13">
        <v>30975.43</v>
      </c>
      <c r="L13">
        <v>62472.98</v>
      </c>
      <c r="M13">
        <v>3280.36</v>
      </c>
      <c r="N13" s="3">
        <v>0.2136</v>
      </c>
      <c r="O13">
        <f t="shared" si="0"/>
        <v>0</v>
      </c>
    </row>
    <row r="14" spans="11:15" ht="13.5" thickTop="1">
      <c r="K14">
        <v>62472.99</v>
      </c>
      <c r="L14">
        <v>98466</v>
      </c>
      <c r="M14">
        <v>10008.24</v>
      </c>
      <c r="N14" s="3">
        <v>0.2352</v>
      </c>
      <c r="O14">
        <f t="shared" si="0"/>
        <v>0</v>
      </c>
    </row>
    <row r="15" spans="11:15" ht="12.75">
      <c r="K15">
        <v>98466.01</v>
      </c>
      <c r="L15">
        <v>187987.8</v>
      </c>
      <c r="M15">
        <v>18473.78</v>
      </c>
      <c r="N15" s="3">
        <v>0.3</v>
      </c>
      <c r="O15">
        <f t="shared" si="0"/>
        <v>0</v>
      </c>
    </row>
    <row r="16" spans="11:15" ht="12.75">
      <c r="K16">
        <v>187987.81</v>
      </c>
      <c r="L16">
        <v>250650.4</v>
      </c>
      <c r="M16">
        <v>45330.34</v>
      </c>
      <c r="N16" s="3">
        <v>0.32</v>
      </c>
      <c r="O16">
        <f t="shared" si="0"/>
        <v>0</v>
      </c>
    </row>
    <row r="17" spans="11:15" ht="12.75">
      <c r="K17">
        <v>250650.41</v>
      </c>
      <c r="L17">
        <v>751951.22</v>
      </c>
      <c r="M17">
        <v>65382.36</v>
      </c>
      <c r="N17" s="3">
        <v>0.34</v>
      </c>
      <c r="O17">
        <f t="shared" si="0"/>
        <v>0</v>
      </c>
    </row>
    <row r="18" spans="11:15" ht="12.75">
      <c r="K18">
        <v>751951.23</v>
      </c>
      <c r="L18" t="s">
        <v>12</v>
      </c>
      <c r="M18">
        <v>235824.64</v>
      </c>
      <c r="N18" s="3">
        <v>0.35</v>
      </c>
      <c r="O18">
        <f>IF($D$9&gt;L17,($D$9-K18)*N18+M18,0)</f>
        <v>0</v>
      </c>
    </row>
    <row r="19" ht="12.75">
      <c r="O19">
        <f>SUM(O8:O18)</f>
        <v>573.14624</v>
      </c>
    </row>
  </sheetData>
  <mergeCells count="1">
    <mergeCell ref="B6:C6"/>
  </mergeCells>
  <printOptions horizontalCentered="1"/>
  <pageMargins left="0.1968503937007874" right="0.1968503937007874" top="0.7874015748031497" bottom="0.7874015748031497" header="0" footer="0"/>
  <pageSetup fitToHeight="1" fitToWidth="1" horizontalDpi="300" verticalDpi="3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Salazar</dc:creator>
  <cp:keywords/>
  <dc:description/>
  <cp:lastModifiedBy>Salvador</cp:lastModifiedBy>
  <cp:lastPrinted>2009-01-09T20:35:24Z</cp:lastPrinted>
  <dcterms:created xsi:type="dcterms:W3CDTF">2005-02-24T01:13:05Z</dcterms:created>
  <dcterms:modified xsi:type="dcterms:W3CDTF">2023-01-06T19:16:45Z</dcterms:modified>
  <cp:category/>
  <cp:version/>
  <cp:contentType/>
  <cp:contentStatus/>
</cp:coreProperties>
</file>