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13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'ABR'!$A$1:$H$9</definedName>
    <definedName name="_xlnm.Print_Area" localSheetId="9">'AGO'!$A$1:$H$9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'DIC'!$A$1:$H$9</definedName>
    <definedName name="_xlnm.Print_Area" localSheetId="23">'ENE'!$A$1:$J$9</definedName>
    <definedName name="_xlnm.Print_Area" localSheetId="21">'FEB'!$A$1:$H$9</definedName>
    <definedName name="_xlnm.Print_Area" localSheetId="11">'JUL'!$A$1:$H$9</definedName>
    <definedName name="_xlnm.Print_Area" localSheetId="13">'JUN'!$A$1:$H$9</definedName>
    <definedName name="_xlnm.Print_Area" localSheetId="19">'MAR'!$A$1:$H$9</definedName>
    <definedName name="_xlnm.Print_Area" localSheetId="15">'MAY'!$A$1:$H$9</definedName>
    <definedName name="_xlnm.Print_Area" localSheetId="3">'NOV'!$A$1:$H$9</definedName>
    <definedName name="_xlnm.Print_Area" localSheetId="5">'OCT'!$A$1:$H$9</definedName>
    <definedName name="_xlnm.Print_Area" localSheetId="7">'SEP'!$A$1:$H$9</definedName>
  </definedNames>
  <calcPr fullCalcOnLoad="1"/>
</workbook>
</file>

<file path=xl/sharedStrings.xml><?xml version="1.0" encoding="utf-8"?>
<sst xmlns="http://schemas.openxmlformats.org/spreadsheetml/2006/main" count="413" uniqueCount="49">
  <si>
    <t>Banco</t>
  </si>
  <si>
    <t>Número</t>
  </si>
  <si>
    <t>Monto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</si>
  <si>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</si>
  <si>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</si>
  <si>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</si>
  <si>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</si>
  <si>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</si>
  <si>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</si>
  <si>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</si>
  <si>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</si>
  <si>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</si>
  <si>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</si>
  <si>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</si>
  <si>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</si>
  <si>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Código de IVA</t>
  </si>
  <si>
    <t>SALDO PROVEEDORES</t>
  </si>
  <si>
    <t>SALDO IVA RETENIDO POR ENTERAR AL CIERRE</t>
  </si>
  <si>
    <t>TOTALES</t>
  </si>
  <si>
    <t>Códigos de IVA</t>
  </si>
  <si>
    <t>Saldo proveedores extranjeros</t>
  </si>
  <si>
    <t>Saldo proveedores convencionales</t>
  </si>
  <si>
    <t>Iva pendiente de transportistas</t>
  </si>
  <si>
    <t>Empresa, S.A. de C.V.</t>
  </si>
  <si>
    <t>Gasto</t>
  </si>
  <si>
    <t>BBVA</t>
  </si>
  <si>
    <t>Luis Díaz López</t>
  </si>
  <si>
    <t>Empresa Lumpix, S.A. de C.V.</t>
  </si>
  <si>
    <t>al 31 de enero de 2022</t>
  </si>
  <si>
    <t>Con IVA y retención de IVA 2/3 partes</t>
  </si>
  <si>
    <t>Con IVA, retención de ISR 10% y retención de IVA 2/3 partes</t>
  </si>
  <si>
    <t>Con IVA, retención de ISR 1.25% y retención de IVA 2/3 partes</t>
  </si>
  <si>
    <t>Efecto de cheques pendientes de cobro en ISR/RSC e IVA en general</t>
  </si>
  <si>
    <t>Con retención de ISR 1.25% solamente</t>
  </si>
  <si>
    <t>IVA acredita-ble pendien-te de pago</t>
  </si>
  <si>
    <t>IVA retenido pendiente de pago</t>
  </si>
  <si>
    <t>ISR retenido pendiente de pago</t>
  </si>
  <si>
    <t>Sin IVA y con retención de ISR 1.25%</t>
  </si>
  <si>
    <t>al 30 de noviembre de 2022</t>
  </si>
  <si>
    <t>al 31 de diciembre de 2022</t>
  </si>
  <si>
    <t>al 28 de febrero de 2022</t>
  </si>
  <si>
    <t>al 31 de marzo de 2022</t>
  </si>
  <si>
    <t>al 30 de abril de 2022</t>
  </si>
  <si>
    <t>al 31 de mayo de 2022</t>
  </si>
  <si>
    <t>al 30 de junio de 2022</t>
  </si>
  <si>
    <t>al 31 de julio de 2022</t>
  </si>
  <si>
    <t>al 31 de agosto de 2022</t>
  </si>
  <si>
    <t>al 30 de septiembre de 2022</t>
  </si>
  <si>
    <t>al 31 de octubre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</si>
</sst>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  <numFmt numFmtId="174" formatCode="dd/mm/yyyy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3" fontId="0" fillId="0" borderId="0" xfId="17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7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0" fillId="0" borderId="0" xfId="0" applyAlignment="1" quotePrefix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 quotePrefix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 quotePrefix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1" fillId="2" borderId="0" xfId="0" applyFont="1" applyFill="1" applyAlignment="1" quotePrefix="1">
      <alignment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DIC!A3</f>
        <v>al 31 de diciembre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46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JUL!A3</f>
        <v>al 31 de julio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45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JUN!A3</f>
        <v>al 30 de junio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44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MAY!A3</f>
        <v>al 31 de mayo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43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ABR!A3</f>
        <v>al 30 de abril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42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MAR!A3</f>
        <v>al 31 de marzo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39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41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FEB!A3</f>
        <v>al 28 de febrero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40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26" sqref="B26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ENE!A3</f>
        <v>al 31 de enero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">
        <v>23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28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1:17" ht="19.5" customHeight="1">
      <c r="A7" t="s">
        <v>25</v>
      </c>
      <c r="B7" s="12">
        <v>44589</v>
      </c>
      <c r="C7" s="9">
        <v>250</v>
      </c>
      <c r="D7" s="1">
        <v>11600</v>
      </c>
      <c r="E7" s="18" t="s">
        <v>26</v>
      </c>
      <c r="F7" s="7">
        <v>1</v>
      </c>
      <c r="G7" s="1">
        <f>IF(F7=1,D7/1.16*0.16,IF(F7=2,D7/1.12*0.16,IF(F7=3,D7/1.05333333333333*0.16,IF(F7=4,D7/0.953333333*0.16,IF(F7=5,D7*0.153722979,IF(F7=6,D7/1.1475*0.16,0))))))</f>
        <v>1600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10000</v>
      </c>
      <c r="L7" s="24">
        <v>6</v>
      </c>
      <c r="M7" s="27" t="s">
        <v>33</v>
      </c>
      <c r="N7" s="28"/>
      <c r="O7" s="28"/>
      <c r="P7" s="29"/>
      <c r="Q7" s="29"/>
    </row>
    <row r="8" spans="1:17" ht="19.5" customHeight="1">
      <c r="A8" t="s">
        <v>25</v>
      </c>
      <c r="B8" s="12">
        <v>44589</v>
      </c>
      <c r="C8" s="9">
        <v>251</v>
      </c>
      <c r="D8" s="1">
        <v>10408.33</v>
      </c>
      <c r="E8" s="18" t="s">
        <v>27</v>
      </c>
      <c r="F8" s="7">
        <v>5</v>
      </c>
      <c r="G8" s="1">
        <f>IF(F8=1,D8/1.16*0.16,IF(F8=2,D8/1.12*0.16,IF(F8=3,D8/1.05333333333333*0.16,IF(F8=4,D8/0.953333333*0.16,IF(F8=5,D8*0.153722979,IF(F8=6,D8/1.1475*0.16,0))))))</f>
        <v>1599.99949401507</v>
      </c>
      <c r="H8" s="1">
        <f>IF(F8=2,D8/1.12*0.04,IF(F8=3,D8/1.05333333333333*0.106666666667,IF(F8=4,D8/0.953333333*0.106666666667,IF(F8=5,D8*0.102481989,0))))</f>
        <v>1066.66636056837</v>
      </c>
      <c r="I8" s="1">
        <f>IF(F8=5,D8*0.012009608,IF(F8=6,D8*0.010893246,IF(F8=7,D8*0.012658228,0)))</f>
        <v>124.99996323463999</v>
      </c>
      <c r="J8" s="1">
        <f>IF(F8=1,D8/1.16,IF(F8=2,D8/1.12,IF(F8=3,D8/1.05333333333333,IF(F8=4,D8/0.953333333,IF(F8=5,D8*0.960768618,IF(F8=6,D8*0.871459695,IF(F8=7,D8*1.012658228,0)))))))</f>
        <v>9999.99682978794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22008.33</v>
      </c>
      <c r="E9" s="16" t="s">
        <v>18</v>
      </c>
      <c r="G9" s="6">
        <f>SUM(G7:G8)</f>
        <v>3199.99949401507</v>
      </c>
      <c r="H9" s="6">
        <f>SUM(H7:H8)</f>
        <v>1066.66636056837</v>
      </c>
      <c r="I9" s="6">
        <f>SUM(I7:I8)</f>
        <v>124.99996323463999</v>
      </c>
      <c r="J9" s="6">
        <f>SUM(J7:J8)</f>
        <v>19999.99682978794</v>
      </c>
    </row>
    <row r="10" ht="19.5" customHeight="1"/>
    <row r="11" ht="19.5" customHeight="1"/>
    <row r="12" ht="19.5" customHeight="1"/>
    <row r="13" ht="19.5" customHeight="1"/>
  </sheetData>
  <mergeCells count="8">
    <mergeCell ref="M8:Q8"/>
    <mergeCell ref="M5:Q5"/>
    <mergeCell ref="M6:Q6"/>
    <mergeCell ref="M7:Q7"/>
    <mergeCell ref="M3:Q3"/>
    <mergeCell ref="M2:Q2"/>
    <mergeCell ref="L1:Q1"/>
    <mergeCell ref="M4:Q4"/>
  </mergeCells>
  <printOptions/>
  <pageMargins left="0.5905511811023623" right="0.1968503937007874" top="0.7874015748031497" bottom="0.7874015748031497" header="0" footer="0"/>
  <pageSetup fitToHeight="1" fitToWidth="1" horizontalDpi="600" verticalDpi="600" orientation="landscape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NOV!A3</f>
        <v>al 30 de noviembre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OCT!A3</f>
        <v>al 31 de octubre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48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SEP!A3</f>
        <v>al 30 de septiembre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32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47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29</v>
      </c>
      <c r="N4" s="32"/>
      <c r="O4" s="32"/>
      <c r="P4" s="36"/>
      <c r="Q4" s="36"/>
    </row>
    <row r="5" spans="12:17" ht="19.5" customHeight="1">
      <c r="L5" s="17">
        <v>4</v>
      </c>
      <c r="M5" s="35" t="s">
        <v>30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34</v>
      </c>
      <c r="H6" s="22" t="s">
        <v>35</v>
      </c>
      <c r="I6" s="22" t="s">
        <v>36</v>
      </c>
      <c r="J6" s="2" t="s">
        <v>24</v>
      </c>
      <c r="L6" s="23">
        <v>5</v>
      </c>
      <c r="M6" s="25" t="s">
        <v>31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33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37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AGO!A3</f>
        <v>al 31 de agosto de 2022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2022-04-08T19:21:17Z</cp:lastPrinted>
  <dcterms:created xsi:type="dcterms:W3CDTF">2003-03-19T16:59:21Z</dcterms:created>
  <dcterms:modified xsi:type="dcterms:W3CDTF">2022-04-08T20:02:36Z</dcterms:modified>
  <cp:category/>
  <cp:version/>
  <cp:contentType/>
  <cp:contentStatus/>
</cp:coreProperties>
</file>