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'PagosPF'!$A$1:$D$56</definedName>
  </definedNames>
  <calcPr fullCalcOnLoad="1"/>
</workbook>
</file>

<file path=xl/sharedStrings.xml><?xml version="1.0" encoding="utf-8"?>
<sst xmlns="http://schemas.openxmlformats.org/spreadsheetml/2006/main" count="93" uniqueCount="83">
  <si>
    <t>Límite</t>
  </si>
  <si>
    <t>Cuota</t>
  </si>
  <si>
    <t>Porcentaje</t>
  </si>
  <si>
    <t>Nombre del contribuyente</t>
  </si>
  <si>
    <t>inferior</t>
  </si>
  <si>
    <t>superior</t>
  </si>
  <si>
    <t>fija</t>
  </si>
  <si>
    <t>Concepto del ingreso</t>
  </si>
  <si>
    <t>Ingresos</t>
  </si>
  <si>
    <t>Deducciones</t>
  </si>
  <si>
    <t>Ingreso acumulable</t>
  </si>
  <si>
    <t>Totales</t>
  </si>
  <si>
    <t>Impuesto del periodo</t>
  </si>
  <si>
    <t>Menos: Pagos provisionales de periodos anteriores</t>
  </si>
  <si>
    <t>Menos: Retenciones del periodo</t>
  </si>
  <si>
    <t>Impuesto neto a pagar o (saldo a favor)</t>
  </si>
  <si>
    <t>Datos generales:</t>
  </si>
  <si>
    <t>Desde el mes</t>
  </si>
  <si>
    <t>Hasta el mes</t>
  </si>
  <si>
    <t>Año</t>
  </si>
  <si>
    <t>Periodo de la declaración</t>
  </si>
  <si>
    <t>Impuesto al valor agregado: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</si>
  <si>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</si>
  <si>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</si>
  <si>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</si>
  <si>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</si>
  <si>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</si>
  <si>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</si>
  <si>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</si>
  <si>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</si>
  <si>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</si>
  <si>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</si>
  <si>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</si>
  <si>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Tarifa artículo 113</t>
  </si>
  <si>
    <t>Saldo a cargo (a favor) del periodo</t>
  </si>
  <si>
    <t>IETU:</t>
  </si>
  <si>
    <t>Resultado para IETU</t>
  </si>
  <si>
    <t>Tasa</t>
  </si>
  <si>
    <t>IETU del periodo</t>
  </si>
  <si>
    <t>IETU antes de acreditamientos</t>
  </si>
  <si>
    <t>Menos: Pagos provisionales de IETU de periodos anteriores</t>
  </si>
  <si>
    <t>Menos: Crédito fiscal (por pérdidas de ejerc. anteriores en IETU)</t>
  </si>
  <si>
    <t>Menos: Otros acreditamientos</t>
  </si>
  <si>
    <t>Menos: Acreditamiento de los pagos provisionales de ISR</t>
  </si>
  <si>
    <t>Menos: Acreditamiento del ISR retenido</t>
  </si>
  <si>
    <t>Cálculo del pago provisional de las personas físicas Actividad Empresarial y Profesional</t>
  </si>
  <si>
    <t>Actividad empresarial</t>
  </si>
  <si>
    <t>Actividad profesional</t>
  </si>
  <si>
    <t>según los arts. 127 y 143 de la Ley del Impuesto sobre la Renta, el IETU y el IVA</t>
  </si>
  <si>
    <t>DATOS ACUMULADOS PARA IETU E ISR</t>
  </si>
  <si>
    <t>Periodo</t>
  </si>
  <si>
    <t>Ingresos acumulados
del periodo</t>
  </si>
  <si>
    <t>Deducciones acumuladas
del periodo</t>
  </si>
  <si>
    <t>Deducción de inversiones
del periodo</t>
  </si>
  <si>
    <t>ISR pagado (incluyendo el de este mes)</t>
  </si>
  <si>
    <t>IETU pagado en meses anteriores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</si>
  <si>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</si>
  <si>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</si>
  <si>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</si>
  <si>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</si>
  <si>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</si>
  <si>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</si>
  <si>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</si>
  <si>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</si>
  <si>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</si>
  <si>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</si>
  <si>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</si>
  <si>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</si>
  <si>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ISR retenido (incluyendo el de este mes)</t>
  </si>
  <si>
    <t>&lt;---PARA EL CÁLCULO DE IETU ES</t>
  </si>
  <si>
    <t>NECESARIO LLENAR LOS DATOS</t>
  </si>
  <si>
    <t>Ingresos acumulados del periodo</t>
  </si>
  <si>
    <t>ACUMULADOS DEL PERIODO,</t>
  </si>
  <si>
    <t>Menos: Deducciones del periodo</t>
  </si>
  <si>
    <t>EN LA TABLA QUE ESTÁ ABAJO</t>
  </si>
  <si>
    <t>Menos: Otras deducciones</t>
  </si>
  <si>
    <t>Menos: Acreditamiento por salarios gravados</t>
  </si>
  <si>
    <t>Menos: Acreditamiento por aportaciones de seguridad social</t>
  </si>
  <si>
    <t>Impuesto a cargo (a favor) del periodo</t>
  </si>
  <si>
    <t>IVA pagado</t>
  </si>
  <si>
    <t>Enero 2010</t>
  </si>
  <si>
    <t>Año 2010</t>
  </si>
  <si>
    <t>En adelante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</si>
</sst>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 applyProtection="1">
      <alignment/>
      <protection locked="0"/>
    </xf>
    <xf numFmtId="4" fontId="0" fillId="0" borderId="2" xfId="0" applyBorder="1" applyAlignment="1" applyProtection="1">
      <alignment/>
      <protection locked="0"/>
    </xf>
    <xf numFmtId="15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4" fontId="0" fillId="0" borderId="3" xfId="0" applyBorder="1" applyAlignment="1">
      <alignment/>
    </xf>
    <xf numFmtId="4" fontId="0" fillId="0" borderId="2" xfId="0" applyBorder="1" applyAlignment="1">
      <alignment/>
    </xf>
    <xf numFmtId="4" fontId="0" fillId="0" borderId="4" xfId="0" applyBorder="1" applyAlignment="1" quotePrefix="1">
      <alignment horizontal="center" vertical="center" wrapText="1"/>
    </xf>
    <xf numFmtId="4" fontId="0" fillId="0" borderId="4" xfId="0" applyBorder="1" applyAlignment="1">
      <alignment horizontal="center" vertical="center" wrapText="1"/>
    </xf>
    <xf numFmtId="4" fontId="0" fillId="0" borderId="0" xfId="0" applyAlignment="1" applyProtection="1">
      <alignment horizontal="left"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4" fontId="0" fillId="0" borderId="1" xfId="0" applyBorder="1" applyAlignment="1" quotePrefix="1">
      <alignment horizontal="left" vertical="center" wrapText="1"/>
    </xf>
    <xf numFmtId="4" fontId="0" fillId="0" borderId="2" xfId="0" applyBorder="1" applyAlignment="1" quotePrefix="1">
      <alignment horizontal="left"/>
    </xf>
    <xf numFmtId="4" fontId="0" fillId="0" borderId="1" xfId="0" applyBorder="1" applyAlignment="1" quotePrefix="1">
      <alignment horizontal="center"/>
    </xf>
    <xf numFmtId="4" fontId="0" fillId="0" borderId="1" xfId="0" applyBorder="1" applyAlignment="1">
      <alignment horizontal="center"/>
    </xf>
    <xf numFmtId="4" fontId="0" fillId="0" borderId="1" xfId="0" applyBorder="1" applyAlignment="1" quotePrefix="1">
      <alignment horizontal="left"/>
    </xf>
    <xf numFmtId="0" fontId="0" fillId="0" borderId="1" xfId="0" applyNumberFormat="1" applyBorder="1" applyAlignment="1">
      <alignment horizontal="center"/>
    </xf>
    <xf numFmtId="4" fontId="0" fillId="0" borderId="1" xfId="0" applyBorder="1" applyAlignment="1" quotePrefix="1">
      <alignment horizontal="center" vertical="center" wrapText="1"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0" fillId="0" borderId="6" xfId="0" applyBorder="1" applyAlignment="1">
      <alignment/>
    </xf>
    <xf numFmtId="165" fontId="0" fillId="0" borderId="6" xfId="21" applyNumberFormat="1" applyBorder="1" applyAlignment="1">
      <alignment/>
    </xf>
    <xf numFmtId="3" fontId="0" fillId="0" borderId="6" xfId="0" applyNumberFormat="1" applyBorder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" fontId="1" fillId="0" borderId="0" xfId="0" applyFont="1" applyAlignment="1" quotePrefix="1">
      <alignment horizontal="left"/>
    </xf>
    <xf numFmtId="41" fontId="1" fillId="0" borderId="0" xfId="0" applyNumberFormat="1" applyFont="1" applyAlignment="1">
      <alignment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0" fillId="0" borderId="0" xfId="0" applyBorder="1" applyAlignment="1">
      <alignment/>
    </xf>
    <xf numFmtId="3" fontId="0" fillId="0" borderId="5" xfId="0" applyNumberForma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4" width="17.7109375" style="0" customWidth="1"/>
    <col min="5" max="9" width="18.7109375" style="0" customWidth="1"/>
    <col min="10" max="10" width="1.7109375" style="0" customWidth="1"/>
    <col min="11" max="12" width="12.7109375" style="0" customWidth="1"/>
    <col min="13" max="13" width="11.7109375" style="0" customWidth="1"/>
    <col min="14" max="14" width="12.28125" style="0" customWidth="1"/>
    <col min="15" max="15" width="12.7109375" style="0" customWidth="1"/>
    <col min="16" max="16" width="18.7109375" style="0" customWidth="1"/>
  </cols>
  <sheetData>
    <row r="1" spans="1:11" ht="12.75">
      <c r="A1" s="2" t="s">
        <v>45</v>
      </c>
      <c r="B1" s="2"/>
      <c r="C1" s="2"/>
      <c r="D1" s="2"/>
      <c r="K1" s="1" t="s">
        <v>33</v>
      </c>
    </row>
    <row r="2" spans="1:4" ht="12.75">
      <c r="A2" s="2" t="s">
        <v>48</v>
      </c>
      <c r="B2" s="2"/>
      <c r="C2" s="2"/>
      <c r="D2" s="2"/>
    </row>
    <row r="3" spans="1:4" ht="12.75">
      <c r="A3" s="2" t="s">
        <v>81</v>
      </c>
      <c r="B3" s="2"/>
      <c r="C3" s="2"/>
      <c r="D3" s="2"/>
    </row>
    <row r="4" ht="12.75">
      <c r="K4" s="1" t="s">
        <v>80</v>
      </c>
    </row>
    <row r="6" spans="1:14" ht="12.75">
      <c r="A6" s="13" t="s">
        <v>3</v>
      </c>
      <c r="D6" s="7">
        <f ca="1">TODAY()</f>
        <v>40334</v>
      </c>
      <c r="K6" t="s">
        <v>0</v>
      </c>
      <c r="L6" t="s">
        <v>0</v>
      </c>
      <c r="M6" t="s">
        <v>1</v>
      </c>
      <c r="N6" t="s">
        <v>2</v>
      </c>
    </row>
    <row r="7" spans="4:16" ht="12.75">
      <c r="D7" s="8">
        <f ca="1">NOW()</f>
        <v>40334.965038078706</v>
      </c>
      <c r="K7" t="s">
        <v>4</v>
      </c>
      <c r="L7" t="s">
        <v>5</v>
      </c>
      <c r="M7" t="s">
        <v>6</v>
      </c>
      <c r="P7" s="1"/>
    </row>
    <row r="8" spans="1:14" ht="12.75">
      <c r="A8" s="16" t="s">
        <v>7</v>
      </c>
      <c r="B8" s="11" t="s">
        <v>8</v>
      </c>
      <c r="C8" s="12" t="s">
        <v>9</v>
      </c>
      <c r="D8" s="22" t="s">
        <v>10</v>
      </c>
      <c r="K8">
        <v>0.01</v>
      </c>
      <c r="L8">
        <v>496.07</v>
      </c>
      <c r="M8">
        <v>0</v>
      </c>
      <c r="N8" s="3">
        <v>0.0192</v>
      </c>
    </row>
    <row r="9" spans="1:14" ht="12.75">
      <c r="A9" s="17" t="s">
        <v>46</v>
      </c>
      <c r="B9" s="9">
        <f>B75</f>
        <v>0</v>
      </c>
      <c r="C9">
        <f>C75+D75</f>
        <v>0</v>
      </c>
      <c r="D9" s="6">
        <f>IF(C9&lt;B9,B9-C9,0)</f>
        <v>0</v>
      </c>
      <c r="K9">
        <v>496.08</v>
      </c>
      <c r="L9">
        <v>4210.41</v>
      </c>
      <c r="M9">
        <v>9.52</v>
      </c>
      <c r="N9" s="3">
        <v>0.064</v>
      </c>
    </row>
    <row r="10" spans="1:14" ht="12.75">
      <c r="A10" s="17" t="s">
        <v>47</v>
      </c>
      <c r="B10" s="10">
        <f>B75</f>
        <v>0</v>
      </c>
      <c r="C10">
        <f>C75+D75</f>
        <v>0</v>
      </c>
      <c r="D10" s="6">
        <f>IF(C10&lt;B10,B10-C10,0)</f>
        <v>0</v>
      </c>
      <c r="K10">
        <v>4210.42</v>
      </c>
      <c r="L10">
        <v>7399.42</v>
      </c>
      <c r="M10">
        <v>247.23</v>
      </c>
      <c r="N10" s="3">
        <v>0.10880000000000001</v>
      </c>
    </row>
    <row r="11" spans="1:14" ht="12.75">
      <c r="A11" s="4" t="s">
        <v>11</v>
      </c>
      <c r="B11" s="4">
        <f>SUM(B9:B10)</f>
        <v>0</v>
      </c>
      <c r="C11" s="4">
        <f>SUM(C9:C10)</f>
        <v>0</v>
      </c>
      <c r="D11" s="4">
        <f>SUM(D9:D10)</f>
        <v>0</v>
      </c>
      <c r="K11">
        <v>7399.43</v>
      </c>
      <c r="L11">
        <v>8601.5</v>
      </c>
      <c r="M11">
        <v>594.24</v>
      </c>
      <c r="N11" s="3">
        <v>0.16</v>
      </c>
    </row>
    <row r="12" spans="11:14" ht="12.75">
      <c r="K12">
        <v>8601.51</v>
      </c>
      <c r="L12">
        <v>10298.35</v>
      </c>
      <c r="M12">
        <v>786.55</v>
      </c>
      <c r="N12" s="3">
        <v>0.17920000000000003</v>
      </c>
    </row>
    <row r="13" spans="1:14" ht="12.75">
      <c r="A13" s="14" t="s">
        <v>12</v>
      </c>
      <c r="D13" s="24">
        <f>ROUND(O39-0.009,0)</f>
        <v>0</v>
      </c>
      <c r="K13">
        <v>10298.36</v>
      </c>
      <c r="L13">
        <v>20770.29</v>
      </c>
      <c r="M13">
        <v>1090.62</v>
      </c>
      <c r="N13" s="3">
        <v>0.2136</v>
      </c>
    </row>
    <row r="14" spans="1:14" ht="12.75">
      <c r="A14" s="1" t="s">
        <v>13</v>
      </c>
      <c r="D14" s="24"/>
      <c r="K14">
        <v>20770.3</v>
      </c>
      <c r="L14">
        <v>32736.83</v>
      </c>
      <c r="M14">
        <v>3327.42</v>
      </c>
      <c r="N14" s="3">
        <v>0.2352</v>
      </c>
    </row>
    <row r="15" spans="1:14" ht="12.75">
      <c r="A15" s="5" t="s">
        <v>14</v>
      </c>
      <c r="B15" s="5"/>
      <c r="C15" s="5"/>
      <c r="D15" s="26">
        <f>F75</f>
        <v>0</v>
      </c>
      <c r="K15">
        <v>32736.84</v>
      </c>
      <c r="L15" s="1" t="s">
        <v>82</v>
      </c>
      <c r="M15">
        <v>6141.95</v>
      </c>
      <c r="N15" s="3">
        <v>0.3</v>
      </c>
    </row>
    <row r="16" spans="1:4" ht="13.5" thickBot="1">
      <c r="A16" t="s">
        <v>15</v>
      </c>
      <c r="D16" s="23">
        <f>ROUND(D13-D14-D15,0)</f>
        <v>0</v>
      </c>
    </row>
    <row r="17" ht="13.5" thickTop="1"/>
    <row r="20" spans="1:5" ht="12.75">
      <c r="A20" s="25" t="s">
        <v>35</v>
      </c>
      <c r="B20" s="2"/>
      <c r="C20" s="2"/>
      <c r="D20" s="2"/>
      <c r="E20" s="37" t="s">
        <v>69</v>
      </c>
    </row>
    <row r="21" ht="12.75">
      <c r="E21" s="38" t="s">
        <v>70</v>
      </c>
    </row>
    <row r="22" spans="1:5" ht="12.75">
      <c r="A22" s="1" t="s">
        <v>71</v>
      </c>
      <c r="D22">
        <f>B75</f>
        <v>0</v>
      </c>
      <c r="E22" s="37" t="s">
        <v>72</v>
      </c>
    </row>
    <row r="23" spans="1:5" ht="12.75">
      <c r="A23" s="1" t="s">
        <v>73</v>
      </c>
      <c r="D23" s="39">
        <f>C75</f>
        <v>0</v>
      </c>
      <c r="E23" s="38" t="s">
        <v>74</v>
      </c>
    </row>
    <row r="24" spans="1:13" ht="12.75">
      <c r="A24" s="1" t="s">
        <v>75</v>
      </c>
      <c r="D24" s="27">
        <v>0</v>
      </c>
      <c r="K24" s="14" t="s">
        <v>32</v>
      </c>
      <c r="M24" s="15">
        <f>C41-B41+1</f>
        <v>1</v>
      </c>
    </row>
    <row r="25" spans="1:4" ht="12.75">
      <c r="A25" s="1" t="s">
        <v>36</v>
      </c>
      <c r="D25">
        <f>D22-D23-D24</f>
        <v>0</v>
      </c>
    </row>
    <row r="26" spans="1:4" ht="12.75">
      <c r="A26" s="14" t="s">
        <v>37</v>
      </c>
      <c r="D26" s="28">
        <v>0.175</v>
      </c>
    </row>
    <row r="27" spans="1:11" ht="12.75">
      <c r="A27" s="1" t="s">
        <v>39</v>
      </c>
      <c r="D27" s="24">
        <f>ROUND(D25*D26-0.009,0)</f>
        <v>0</v>
      </c>
      <c r="K27" s="1" t="s">
        <v>30</v>
      </c>
    </row>
    <row r="28" spans="1:4" ht="12.75">
      <c r="A28" s="1" t="s">
        <v>41</v>
      </c>
      <c r="D28" s="24">
        <v>0</v>
      </c>
    </row>
    <row r="29" spans="1:15" ht="12.75">
      <c r="A29" s="1" t="s">
        <v>76</v>
      </c>
      <c r="D29" s="24">
        <v>0</v>
      </c>
      <c r="K29" t="s">
        <v>0</v>
      </c>
      <c r="L29" t="s">
        <v>0</v>
      </c>
      <c r="M29" t="s">
        <v>1</v>
      </c>
      <c r="N29" t="s">
        <v>2</v>
      </c>
      <c r="O29" t="s">
        <v>31</v>
      </c>
    </row>
    <row r="30" spans="1:13" ht="12.75">
      <c r="A30" s="1" t="s">
        <v>77</v>
      </c>
      <c r="D30" s="24">
        <v>0</v>
      </c>
      <c r="K30" t="s">
        <v>4</v>
      </c>
      <c r="L30" t="s">
        <v>5</v>
      </c>
      <c r="M30" t="s">
        <v>6</v>
      </c>
    </row>
    <row r="31" spans="1:15" ht="12.75">
      <c r="A31" s="14" t="s">
        <v>42</v>
      </c>
      <c r="D31" s="24">
        <v>0</v>
      </c>
      <c r="K31">
        <v>0.01</v>
      </c>
      <c r="L31">
        <f aca="true" t="shared" si="0" ref="L31:M34">ROUND(L8*$M$24,2)</f>
        <v>496.07</v>
      </c>
      <c r="M31">
        <f t="shared" si="0"/>
        <v>0</v>
      </c>
      <c r="N31" s="3">
        <v>0.0192</v>
      </c>
      <c r="O31">
        <f>IF(D11&lt;K32,D11*N31)</f>
        <v>0</v>
      </c>
    </row>
    <row r="32" spans="1:15" ht="12.75">
      <c r="A32" s="1" t="s">
        <v>43</v>
      </c>
      <c r="D32" s="24">
        <f>E75</f>
        <v>0</v>
      </c>
      <c r="K32">
        <f aca="true" t="shared" si="1" ref="K32:K38">0.01+L31</f>
        <v>496.08</v>
      </c>
      <c r="L32">
        <f t="shared" si="0"/>
        <v>4210.41</v>
      </c>
      <c r="M32">
        <f t="shared" si="0"/>
        <v>9.52</v>
      </c>
      <c r="N32" s="3">
        <v>0.064</v>
      </c>
      <c r="O32">
        <f aca="true" t="shared" si="2" ref="O32:O37">IF(AND($D$11&lt;K33,$D$11&gt;L31),($D$11-K32)*N32+M32,0)</f>
        <v>0</v>
      </c>
    </row>
    <row r="33" spans="1:15" ht="12.75">
      <c r="A33" s="1" t="s">
        <v>44</v>
      </c>
      <c r="D33" s="29">
        <f>F75</f>
        <v>0</v>
      </c>
      <c r="K33">
        <f>0.01+L32</f>
        <v>4210.42</v>
      </c>
      <c r="L33">
        <f t="shared" si="0"/>
        <v>7399.42</v>
      </c>
      <c r="M33">
        <f t="shared" si="0"/>
        <v>247.23</v>
      </c>
      <c r="N33" s="3">
        <v>0.10880000000000001</v>
      </c>
      <c r="O33">
        <f t="shared" si="2"/>
        <v>0</v>
      </c>
    </row>
    <row r="34" spans="1:15" ht="12.75">
      <c r="A34" s="1" t="s">
        <v>38</v>
      </c>
      <c r="D34" s="24">
        <f>IF(D27-SUM(D28:D33)&lt;0,0,D27-SUM(D28:D33))</f>
        <v>0</v>
      </c>
      <c r="K34">
        <f t="shared" si="1"/>
        <v>7399.43</v>
      </c>
      <c r="L34">
        <f t="shared" si="0"/>
        <v>8601.5</v>
      </c>
      <c r="M34">
        <f t="shared" si="0"/>
        <v>594.24</v>
      </c>
      <c r="N34" s="3">
        <v>0.16</v>
      </c>
      <c r="O34">
        <f t="shared" si="2"/>
        <v>0</v>
      </c>
    </row>
    <row r="35" spans="1:15" ht="12.75">
      <c r="A35" s="1" t="s">
        <v>40</v>
      </c>
      <c r="D35" s="24">
        <f>G75</f>
        <v>0</v>
      </c>
      <c r="K35">
        <f t="shared" si="1"/>
        <v>8601.51</v>
      </c>
      <c r="L35">
        <f aca="true" t="shared" si="3" ref="L35:M37">ROUND(L12*$M$24,2)</f>
        <v>10298.35</v>
      </c>
      <c r="M35">
        <f t="shared" si="3"/>
        <v>786.55</v>
      </c>
      <c r="N35" s="3">
        <v>0.17920000000000003</v>
      </c>
      <c r="O35">
        <f t="shared" si="2"/>
        <v>0</v>
      </c>
    </row>
    <row r="36" spans="1:15" ht="13.5" thickBot="1">
      <c r="A36" s="1" t="s">
        <v>78</v>
      </c>
      <c r="D36" s="40">
        <f>D34-D35</f>
        <v>0</v>
      </c>
      <c r="K36">
        <f t="shared" si="1"/>
        <v>10298.36</v>
      </c>
      <c r="L36">
        <f t="shared" si="3"/>
        <v>20770.29</v>
      </c>
      <c r="M36">
        <f t="shared" si="3"/>
        <v>1090.62</v>
      </c>
      <c r="N36" s="3">
        <v>0.2136</v>
      </c>
      <c r="O36">
        <f t="shared" si="2"/>
        <v>0</v>
      </c>
    </row>
    <row r="37" spans="11:15" ht="13.5" thickTop="1">
      <c r="K37">
        <f t="shared" si="1"/>
        <v>20770.3</v>
      </c>
      <c r="L37">
        <f t="shared" si="3"/>
        <v>32736.83</v>
      </c>
      <c r="M37">
        <f t="shared" si="3"/>
        <v>3327.42</v>
      </c>
      <c r="N37" s="3">
        <v>0.2352</v>
      </c>
      <c r="O37">
        <f t="shared" si="2"/>
        <v>0</v>
      </c>
    </row>
    <row r="38" spans="11:15" ht="12.75">
      <c r="K38">
        <f t="shared" si="1"/>
        <v>32736.84</v>
      </c>
      <c r="L38" t="str">
        <f>L15</f>
        <v>En adelante</v>
      </c>
      <c r="M38">
        <f>ROUND(M15*$M$24,2)</f>
        <v>6141.95</v>
      </c>
      <c r="N38" s="3">
        <v>0.3</v>
      </c>
      <c r="O38">
        <f>IF($D$11&gt;L37,($D$11-K38)*N38+M38,0)</f>
        <v>0</v>
      </c>
    </row>
    <row r="39" ht="12.75">
      <c r="O39">
        <f>SUM(O31:O38)</f>
        <v>0</v>
      </c>
    </row>
    <row r="40" spans="1:4" ht="12.75">
      <c r="A40" s="4" t="s">
        <v>16</v>
      </c>
      <c r="B40" s="18" t="s">
        <v>17</v>
      </c>
      <c r="C40" s="18" t="s">
        <v>18</v>
      </c>
      <c r="D40" s="19" t="s">
        <v>19</v>
      </c>
    </row>
    <row r="41" spans="1:4" ht="12.75">
      <c r="A41" s="20" t="s">
        <v>20</v>
      </c>
      <c r="B41" s="21">
        <v>1</v>
      </c>
      <c r="C41" s="21">
        <v>1</v>
      </c>
      <c r="D41" s="21">
        <v>2010</v>
      </c>
    </row>
    <row r="45" spans="1:4" ht="12.75">
      <c r="A45" s="25" t="s">
        <v>21</v>
      </c>
      <c r="B45" s="2"/>
      <c r="C45" s="2"/>
      <c r="D45" s="2"/>
    </row>
    <row r="47" spans="1:4" ht="12.75">
      <c r="A47" s="1" t="s">
        <v>22</v>
      </c>
      <c r="D47" s="24">
        <v>0</v>
      </c>
    </row>
    <row r="48" spans="1:4" ht="12.75">
      <c r="A48" t="s">
        <v>23</v>
      </c>
      <c r="D48" s="24">
        <v>0</v>
      </c>
    </row>
    <row r="49" spans="1:4" ht="13.5" thickBot="1">
      <c r="A49" t="s">
        <v>24</v>
      </c>
      <c r="D49" s="23">
        <f>D47+D48</f>
        <v>0</v>
      </c>
    </row>
    <row r="50" ht="13.5" thickTop="1">
      <c r="D50" s="24"/>
    </row>
    <row r="51" spans="1:4" ht="12.75">
      <c r="A51" t="s">
        <v>25</v>
      </c>
      <c r="D51" s="24">
        <f>ROUND(D47*0.16-0.009,0)</f>
        <v>0</v>
      </c>
    </row>
    <row r="52" spans="1:4" ht="12.75">
      <c r="A52" t="s">
        <v>26</v>
      </c>
      <c r="D52" s="24">
        <f>ROUND(D51/3*2-0.009,0)</f>
        <v>0</v>
      </c>
    </row>
    <row r="53" spans="1:4" ht="12.75">
      <c r="A53" t="s">
        <v>27</v>
      </c>
      <c r="D53" s="24"/>
    </row>
    <row r="54" spans="1:4" ht="12.75">
      <c r="A54" t="s">
        <v>34</v>
      </c>
      <c r="D54" s="24">
        <f>D51-D52-D53</f>
        <v>0</v>
      </c>
    </row>
    <row r="55" spans="1:4" ht="12.75">
      <c r="A55" t="s">
        <v>28</v>
      </c>
      <c r="D55" s="24"/>
    </row>
    <row r="56" spans="1:4" ht="13.5" thickBot="1">
      <c r="A56" t="s">
        <v>29</v>
      </c>
      <c r="D56" s="23">
        <f>D54-D55</f>
        <v>0</v>
      </c>
    </row>
    <row r="57" ht="13.5" thickTop="1"/>
    <row r="60" spans="1:8" ht="12.75">
      <c r="A60" s="30" t="s">
        <v>49</v>
      </c>
      <c r="B60" s="2"/>
      <c r="C60" s="2"/>
      <c r="D60" s="2"/>
      <c r="E60" s="2"/>
      <c r="F60" s="2"/>
      <c r="G60" s="2"/>
      <c r="H60" s="32" t="s">
        <v>79</v>
      </c>
    </row>
    <row r="61" spans="1:6" ht="12.75">
      <c r="A61" s="5"/>
      <c r="B61" s="5"/>
      <c r="C61" s="5"/>
      <c r="D61" s="5"/>
      <c r="E61" s="5"/>
      <c r="F61" s="2"/>
    </row>
    <row r="62" spans="1:8" ht="38.25">
      <c r="A62" s="31" t="s">
        <v>50</v>
      </c>
      <c r="B62" s="32" t="s">
        <v>51</v>
      </c>
      <c r="C62" s="32" t="s">
        <v>52</v>
      </c>
      <c r="D62" s="32" t="s">
        <v>53</v>
      </c>
      <c r="E62" s="32" t="s">
        <v>54</v>
      </c>
      <c r="F62" s="32" t="s">
        <v>68</v>
      </c>
      <c r="G62" s="32" t="s">
        <v>55</v>
      </c>
      <c r="H62" s="32" t="s">
        <v>79</v>
      </c>
    </row>
    <row r="63" spans="1:8" ht="12.75">
      <c r="A63" s="33" t="s">
        <v>56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6">
        <v>0</v>
      </c>
    </row>
    <row r="64" spans="1:8" ht="12.75">
      <c r="A64" s="33" t="s">
        <v>57</v>
      </c>
      <c r="B64" s="34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6">
        <v>0</v>
      </c>
    </row>
    <row r="65" spans="1:8" ht="12.75">
      <c r="A65" s="33" t="s">
        <v>58</v>
      </c>
      <c r="B65" s="34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6">
        <v>0</v>
      </c>
    </row>
    <row r="66" spans="1:8" ht="12.75">
      <c r="A66" s="33" t="s">
        <v>59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6">
        <v>0</v>
      </c>
    </row>
    <row r="67" spans="1:8" ht="12.75">
      <c r="A67" s="33" t="s">
        <v>60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6">
        <v>0</v>
      </c>
    </row>
    <row r="68" spans="1:8" ht="12.75">
      <c r="A68" s="33" t="s">
        <v>61</v>
      </c>
      <c r="B68" s="34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6">
        <v>0</v>
      </c>
    </row>
    <row r="69" spans="1:8" ht="12.75">
      <c r="A69" s="33" t="s">
        <v>62</v>
      </c>
      <c r="B69" s="34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6">
        <v>0</v>
      </c>
    </row>
    <row r="70" spans="1:8" ht="12.75">
      <c r="A70" s="33" t="s">
        <v>63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6">
        <v>0</v>
      </c>
    </row>
    <row r="71" spans="1:8" ht="12.75">
      <c r="A71" s="33" t="s">
        <v>64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6">
        <v>0</v>
      </c>
    </row>
    <row r="72" spans="1:8" ht="12.75">
      <c r="A72" s="33" t="s">
        <v>65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6">
        <v>0</v>
      </c>
    </row>
    <row r="73" spans="1:8" ht="12.75">
      <c r="A73" s="33" t="s">
        <v>66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6">
        <v>0</v>
      </c>
    </row>
    <row r="74" spans="1:8" ht="12.75">
      <c r="A74" s="33" t="s">
        <v>67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6">
        <v>0</v>
      </c>
    </row>
    <row r="75" spans="1:8" ht="12.75">
      <c r="A75" s="35" t="s">
        <v>11</v>
      </c>
      <c r="B75" s="36">
        <f aca="true" t="shared" si="4" ref="B75:H75">SUM(B63:B74)</f>
        <v>0</v>
      </c>
      <c r="C75" s="36">
        <f t="shared" si="4"/>
        <v>0</v>
      </c>
      <c r="D75" s="36">
        <f t="shared" si="4"/>
        <v>0</v>
      </c>
      <c r="E75" s="36">
        <f t="shared" si="4"/>
        <v>0</v>
      </c>
      <c r="F75" s="36">
        <f t="shared" si="4"/>
        <v>0</v>
      </c>
      <c r="G75" s="36">
        <f t="shared" si="4"/>
        <v>0</v>
      </c>
      <c r="H75" s="36">
        <f t="shared" si="4"/>
        <v>0</v>
      </c>
    </row>
  </sheetData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2009-01-09T20:35:24Z</cp:lastPrinted>
  <dcterms:created xsi:type="dcterms:W3CDTF">2005-02-24T01:13:05Z</dcterms:created>
  <dcterms:modified xsi:type="dcterms:W3CDTF">2010-06-06T04:09:46Z</dcterms:modified>
  <cp:category/>
  <cp:version/>
  <cp:contentType/>
  <cp:contentStatus/>
</cp:coreProperties>
</file>