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Intermedios" sheetId="1" r:id="rId1"/>
  </sheets>
  <definedNames>
    <definedName name="_xlnm.Print_Area" localSheetId="0">'Intermedios'!$A$1:$D$58</definedName>
  </definedNames>
  <calcPr fullCalcOnLoad="1"/>
</workbook>
</file>

<file path=xl/sharedStrings.xml><?xml version="1.0" encoding="utf-8"?>
<sst xmlns="http://schemas.openxmlformats.org/spreadsheetml/2006/main" count="117" uniqueCount="89">
  <si>
    <t>Tarifas artículo 113</t>
  </si>
  <si>
    <t>Límite</t>
  </si>
  <si>
    <t>Cuota</t>
  </si>
  <si>
    <t>Porcentaje</t>
  </si>
  <si>
    <t>Nombre del contribuyente</t>
  </si>
  <si>
    <t>inferior</t>
  </si>
  <si>
    <t>superior</t>
  </si>
  <si>
    <t>fija</t>
  </si>
  <si>
    <t>Concepto del ingreso</t>
  </si>
  <si>
    <t>Ingresos</t>
  </si>
  <si>
    <t>Deducciones</t>
  </si>
  <si>
    <t>Ingreso acumulable</t>
  </si>
  <si>
    <t>Totales</t>
  </si>
  <si>
    <t>Impuesto del periodo</t>
  </si>
  <si>
    <t>Menos: Pagos provisionales de periodos anteriores</t>
  </si>
  <si>
    <t>Impuesto neto a pagar o (saldo a favor)</t>
  </si>
  <si>
    <t>Datos generales:</t>
  </si>
  <si>
    <t>Desde el mes</t>
  </si>
  <si>
    <t>Hasta el mes</t>
  </si>
  <si>
    <t>Año</t>
  </si>
  <si>
    <t>Periodo de la declaración</t>
  </si>
  <si>
    <t>Impuesto al valor agregado:</t>
  </si>
  <si>
    <t>Valor de los actos o actividades gravados</t>
  </si>
  <si>
    <t>Valor de actividades exentas</t>
  </si>
  <si>
    <t>Valor total de los actos o actividades</t>
  </si>
  <si>
    <t>Total de impuesto causado</t>
  </si>
  <si>
    <t>Iva retenido</t>
  </si>
  <si>
    <t>Iva acreditable</t>
  </si>
  <si>
    <t>Saldo a favor de periodos anteriores</t>
  </si>
  <si>
    <t>Impuesto a cargo (a favor)</t>
  </si>
  <si>
    <t>Tarifa correspondiente al periodo:</t>
  </si>
  <si>
    <t>Impuesto</t>
  </si>
  <si>
    <t>Meses del periodo de pago</t>
  </si>
  <si>
    <t>Cálculo del pago provisional de las personas físicas con actividad empresarial</t>
  </si>
  <si>
    <t>Actividad empresarial</t>
  </si>
  <si>
    <t>Impuesto de la Entidad Federativa</t>
  </si>
  <si>
    <t>Impuesto a enterar a la Federación</t>
  </si>
  <si>
    <t>Impuesto de la Federación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</si>
  <si>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</si>
  <si>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</si>
  <si>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</si>
  <si>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</si>
  <si>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</si>
  <si>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</si>
  <si>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</si>
  <si>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</si>
  <si>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</si>
  <si>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</si>
  <si>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</si>
  <si>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</si>
  <si>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Periodo</t>
  </si>
  <si>
    <t>Total</t>
  </si>
  <si>
    <t>Menos: Pagos provisionales enterados a la Federación</t>
  </si>
  <si>
    <t>Impuesto federal</t>
  </si>
  <si>
    <t>Impuesto estatal</t>
  </si>
  <si>
    <t>Menos: Pagos provisionales enterados al estado (impuesto estatal)</t>
  </si>
  <si>
    <t>Impuesto a enterar al estado</t>
  </si>
  <si>
    <t>Saldo a cargo (a favor) del periodo</t>
  </si>
  <si>
    <t xml:space="preserve">    En adelante</t>
  </si>
  <si>
    <t>IETU:</t>
  </si>
  <si>
    <t>Resultado para IETU</t>
  </si>
  <si>
    <t>Tasa</t>
  </si>
  <si>
    <t>IETU antes de acreditamientos</t>
  </si>
  <si>
    <t>Menos: Crédito fiscal (por pérdidas de ejerc. anteriores en IETU)</t>
  </si>
  <si>
    <t>Menos: Otros acreditamientos</t>
  </si>
  <si>
    <t>IETU del periodo</t>
  </si>
  <si>
    <t>Menos: Pagos provisionales de IETU de periodos anteriores</t>
  </si>
  <si>
    <t>PAGOS PROVISIONALES DE ISR DE PERIODOS ANTERIORES</t>
  </si>
  <si>
    <t>del Régimen Intermedio según el artículo 136 Bis de la Ley del ISR, el IETU y el IVA</t>
  </si>
  <si>
    <t>ISR pagado (incluyendo el de este mes)</t>
  </si>
  <si>
    <t>IETU pagado en meses anteriores</t>
  </si>
  <si>
    <t>IVA pagado</t>
  </si>
  <si>
    <t>&lt;---PARA EL CÁLCULO DE IETU ES</t>
  </si>
  <si>
    <t>NECESARIO LLENAR LOS DATOS</t>
  </si>
  <si>
    <t>Ingresos acumulados del periodo</t>
  </si>
  <si>
    <t>ACUMULADOS DEL PERIODO,</t>
  </si>
  <si>
    <t>Menos: Deducciones del periodo</t>
  </si>
  <si>
    <t>EN LA TABLA QUE ESTÁ ABAJO</t>
  </si>
  <si>
    <t>Menos: Otras deducciones</t>
  </si>
  <si>
    <t>Menos: Acreditamiento por salarios gravados</t>
  </si>
  <si>
    <t>Menos: Acreditamiento por aportaciones de seguridad social</t>
  </si>
  <si>
    <t>Menos: Acreditamiento de los pagos provisionales de ISR</t>
  </si>
  <si>
    <t>Impuesto a cargo (a favor) del periodo</t>
  </si>
  <si>
    <t>&lt;---PARA EL CÁLCULO DEL ISR ES</t>
  </si>
  <si>
    <t>DATOS ACUMULADOS PARA IETU E ISR</t>
  </si>
  <si>
    <t>Enero 2010</t>
  </si>
  <si>
    <t>En adelante</t>
  </si>
  <si>
    <t>Deducción de inversiones</t>
  </si>
  <si>
    <t>Año 2012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</si>
</sst>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0.00000%"/>
    <numFmt numFmtId="171" formatCode="0.000%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-&quot;$&quot;* #,##0.000_-;\-&quot;$&quot;* #,##0.000_-;_-&quot;$&quot;* &quot;-&quot;??_-;_-@_-"/>
    <numFmt numFmtId="175" formatCode="_-&quot;$&quot;* #,##0.0000_-;\-&quot;$&quot;* #,##0.0000_-;_-&quot;$&quot;* &quot;-&quot;??_-;_-@_-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(&quot;N$&quot;* #,##0_);_(&quot;N$&quot;* \(#,##0\);_(&quot;N$&quot;* &quot;-&quot;_);_(@_)"/>
    <numFmt numFmtId="179" formatCode="_(* #,##0_);_(* \(#,##0\);_(* &quot;-&quot;_);_(@_)"/>
    <numFmt numFmtId="180" formatCode="_(&quot;N$&quot;* #,##0.00_);_(&quot;N$&quot;* \(#,##0.00\);_(&quot;N$&quot;* &quot;-&quot;??_);_(@_)"/>
    <numFmt numFmtId="18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4" fontId="0" fillId="0" borderId="0" xfId="0" applyAlignment="1">
      <alignment horizontal="centerContinuous"/>
    </xf>
    <xf numFmtId="10" fontId="0" fillId="0" borderId="0" xfId="21" applyNumberFormat="1" applyAlignment="1">
      <alignment/>
    </xf>
    <xf numFmtId="4" fontId="0" fillId="0" borderId="1" xfId="0" applyBorder="1" applyAlignment="1">
      <alignment/>
    </xf>
    <xf numFmtId="4" fontId="0" fillId="0" borderId="0" xfId="0" applyAlignment="1" applyProtection="1">
      <alignment/>
      <protection locked="0"/>
    </xf>
    <xf numFmtId="15" fontId="0" fillId="0" borderId="0" xfId="0" applyNumberFormat="1" applyAlignment="1" applyProtection="1">
      <alignment/>
      <protection locked="0"/>
    </xf>
    <xf numFmtId="20" fontId="0" fillId="0" borderId="0" xfId="0" applyNumberFormat="1" applyAlignment="1" applyProtection="1">
      <alignment/>
      <protection locked="0"/>
    </xf>
    <xf numFmtId="4" fontId="0" fillId="0" borderId="2" xfId="0" applyBorder="1" applyAlignment="1" quotePrefix="1">
      <alignment horizontal="center" vertical="center" wrapText="1"/>
    </xf>
    <xf numFmtId="4" fontId="0" fillId="0" borderId="2" xfId="0" applyBorder="1" applyAlignment="1">
      <alignment horizontal="center" vertical="center" wrapText="1"/>
    </xf>
    <xf numFmtId="4" fontId="0" fillId="0" borderId="0" xfId="0" applyAlignment="1" applyProtection="1">
      <alignment horizontal="left"/>
      <protection locked="0"/>
    </xf>
    <xf numFmtId="4" fontId="0" fillId="0" borderId="0" xfId="0" applyAlignment="1">
      <alignment horizontal="left"/>
    </xf>
    <xf numFmtId="0" fontId="0" fillId="0" borderId="0" xfId="0" applyNumberFormat="1" applyAlignment="1">
      <alignment/>
    </xf>
    <xf numFmtId="4" fontId="0" fillId="0" borderId="1" xfId="0" applyBorder="1" applyAlignment="1" quotePrefix="1">
      <alignment horizontal="left" vertical="center" wrapText="1"/>
    </xf>
    <xf numFmtId="4" fontId="0" fillId="0" borderId="1" xfId="0" applyBorder="1" applyAlignment="1" quotePrefix="1">
      <alignment horizontal="center"/>
    </xf>
    <xf numFmtId="4" fontId="0" fillId="0" borderId="1" xfId="0" applyBorder="1" applyAlignment="1">
      <alignment horizontal="center"/>
    </xf>
    <xf numFmtId="4" fontId="0" fillId="0" borderId="1" xfId="0" applyBorder="1" applyAlignment="1" quotePrefix="1">
      <alignment horizontal="left"/>
    </xf>
    <xf numFmtId="0" fontId="0" fillId="0" borderId="1" xfId="0" applyNumberFormat="1" applyBorder="1" applyAlignment="1">
      <alignment horizontal="center"/>
    </xf>
    <xf numFmtId="4" fontId="0" fillId="0" borderId="1" xfId="0" applyBorder="1" applyAlignment="1" quotePrefix="1">
      <alignment horizontal="center" vertical="center" wrapText="1"/>
    </xf>
    <xf numFmtId="3" fontId="0" fillId="0" borderId="3" xfId="0" applyNumberFormat="1" applyBorder="1" applyAlignment="1">
      <alignment/>
    </xf>
    <xf numFmtId="4" fontId="0" fillId="0" borderId="0" xfId="0" applyBorder="1" applyAlignment="1" applyProtection="1">
      <alignment/>
      <protection locked="0"/>
    </xf>
    <xf numFmtId="3" fontId="0" fillId="0" borderId="0" xfId="0" applyNumberFormat="1" applyAlignment="1">
      <alignment/>
    </xf>
    <xf numFmtId="4" fontId="1" fillId="0" borderId="0" xfId="0" applyFont="1" applyAlignment="1">
      <alignment horizontal="centerContinuous"/>
    </xf>
    <xf numFmtId="4" fontId="0" fillId="0" borderId="0" xfId="0" applyAlignment="1" applyProtection="1" quotePrefix="1">
      <alignment horizontal="left"/>
      <protection locked="0"/>
    </xf>
    <xf numFmtId="4" fontId="0" fillId="0" borderId="0" xfId="0" applyAlignment="1" applyProtection="1" quotePrefix="1">
      <alignment horizontal="left"/>
      <protection/>
    </xf>
    <xf numFmtId="0" fontId="0" fillId="0" borderId="1" xfId="0" applyNumberFormat="1" applyBorder="1" applyAlignment="1" applyProtection="1">
      <alignment horizontal="center"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Border="1" applyAlignment="1">
      <alignment/>
    </xf>
    <xf numFmtId="4" fontId="1" fillId="0" borderId="0" xfId="0" applyFont="1" applyAlignment="1">
      <alignment horizontal="center" vertical="center" wrapText="1"/>
    </xf>
    <xf numFmtId="4" fontId="1" fillId="0" borderId="0" xfId="0" applyFont="1" applyAlignment="1">
      <alignment horizontal="centerContinuous"/>
    </xf>
    <xf numFmtId="4" fontId="1" fillId="0" borderId="0" xfId="0" applyFont="1" applyAlignment="1" quotePrefix="1">
      <alignment horizontal="left"/>
    </xf>
    <xf numFmtId="4" fontId="1" fillId="0" borderId="0" xfId="0" applyFont="1" applyAlignment="1">
      <alignment/>
    </xf>
    <xf numFmtId="41" fontId="1" fillId="0" borderId="0" xfId="0" applyNumberFormat="1" applyFont="1" applyAlignment="1">
      <alignment/>
    </xf>
    <xf numFmtId="3" fontId="0" fillId="0" borderId="0" xfId="0" applyNumberFormat="1" applyAlignment="1" applyProtection="1">
      <alignment/>
      <protection/>
    </xf>
    <xf numFmtId="41" fontId="0" fillId="0" borderId="0" xfId="0" applyNumberFormat="1" applyBorder="1" applyAlignment="1" applyProtection="1">
      <alignment/>
      <protection locked="0"/>
    </xf>
    <xf numFmtId="4" fontId="1" fillId="0" borderId="0" xfId="0" applyFont="1" applyAlignment="1" applyProtection="1">
      <alignment/>
      <protection locked="0"/>
    </xf>
    <xf numFmtId="41" fontId="1" fillId="0" borderId="0" xfId="0" applyNumberFormat="1" applyFont="1" applyAlignment="1" applyProtection="1">
      <alignment/>
      <protection locked="0"/>
    </xf>
    <xf numFmtId="3" fontId="0" fillId="0" borderId="3" xfId="0" applyNumberFormat="1" applyBorder="1" applyAlignment="1" applyProtection="1">
      <alignment/>
      <protection locked="0"/>
    </xf>
    <xf numFmtId="4" fontId="1" fillId="0" borderId="0" xfId="0" applyFont="1" applyAlignment="1" quotePrefix="1">
      <alignment horizontal="center" vertical="center" wrapText="1"/>
    </xf>
    <xf numFmtId="4" fontId="0" fillId="0" borderId="4" xfId="0" applyBorder="1" applyAlignment="1">
      <alignment/>
    </xf>
    <xf numFmtId="165" fontId="0" fillId="0" borderId="4" xfId="21" applyNumberFormat="1" applyBorder="1" applyAlignment="1">
      <alignment/>
    </xf>
    <xf numFmtId="3" fontId="0" fillId="0" borderId="4" xfId="0" applyNumberFormat="1" applyBorder="1" applyAlignment="1">
      <alignment/>
    </xf>
    <xf numFmtId="4" fontId="0" fillId="0" borderId="0" xfId="0" applyAlignment="1" applyProtection="1">
      <alignment horizontal="centerContinuous"/>
      <protection locked="0"/>
    </xf>
    <xf numFmtId="4" fontId="4" fillId="0" borderId="0" xfId="0" applyFont="1" applyAlignment="1" quotePrefix="1">
      <alignment horizontal="left"/>
    </xf>
    <xf numFmtId="4" fontId="4" fillId="0" borderId="0" xfId="0" applyFont="1" applyAlignment="1">
      <alignment/>
    </xf>
    <xf numFmtId="4" fontId="0" fillId="0" borderId="0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"/>
  <sheetViews>
    <sheetView tabSelected="1" workbookViewId="0" topLeftCell="A1">
      <selection activeCell="B5" sqref="B5"/>
    </sheetView>
  </sheetViews>
  <sheetFormatPr defaultColWidth="11.421875" defaultRowHeight="12.75"/>
  <cols>
    <col min="1" max="1" width="30.7109375" style="0" customWidth="1"/>
    <col min="2" max="4" width="17.7109375" style="0" customWidth="1"/>
    <col min="5" max="10" width="19.28125" style="0" customWidth="1"/>
    <col min="11" max="11" width="1.7109375" style="0" customWidth="1"/>
    <col min="12" max="13" width="12.7109375" style="0" customWidth="1"/>
    <col min="14" max="14" width="11.7109375" style="0" customWidth="1"/>
    <col min="15" max="15" width="12.28125" style="0" customWidth="1"/>
    <col min="16" max="16" width="12.7109375" style="0" customWidth="1"/>
    <col min="17" max="17" width="18.7109375" style="0" customWidth="1"/>
  </cols>
  <sheetData>
    <row r="1" spans="1:12" ht="12.75" customHeight="1">
      <c r="A1" s="2" t="s">
        <v>33</v>
      </c>
      <c r="B1" s="2"/>
      <c r="C1" s="2"/>
      <c r="D1" s="2"/>
      <c r="L1" s="1" t="s">
        <v>0</v>
      </c>
    </row>
    <row r="2" spans="1:4" ht="12.75" customHeight="1">
      <c r="A2" s="2" t="s">
        <v>68</v>
      </c>
      <c r="B2" s="2"/>
      <c r="C2" s="2"/>
      <c r="D2" s="2"/>
    </row>
    <row r="3" spans="1:4" ht="12.75" customHeight="1">
      <c r="A3" s="42" t="s">
        <v>88</v>
      </c>
      <c r="B3" s="42"/>
      <c r="C3" s="42"/>
      <c r="D3" s="42"/>
    </row>
    <row r="4" spans="1:12" ht="12.75" customHeight="1">
      <c r="A4" s="5"/>
      <c r="B4" s="5"/>
      <c r="C4" s="5"/>
      <c r="D4" s="5"/>
      <c r="L4" s="1" t="s">
        <v>85</v>
      </c>
    </row>
    <row r="5" spans="1:4" ht="12.75" customHeight="1">
      <c r="A5" s="10" t="s">
        <v>4</v>
      </c>
      <c r="B5" s="5"/>
      <c r="C5" s="5"/>
      <c r="D5" s="6">
        <f ca="1">TODAY()</f>
        <v>40946</v>
      </c>
    </row>
    <row r="6" spans="4:15" ht="12.75" customHeight="1">
      <c r="D6" s="7">
        <f ca="1">NOW()</f>
        <v>40946.37700115741</v>
      </c>
      <c r="L6" t="s">
        <v>1</v>
      </c>
      <c r="M6" t="s">
        <v>1</v>
      </c>
      <c r="N6" t="s">
        <v>2</v>
      </c>
      <c r="O6" t="s">
        <v>3</v>
      </c>
    </row>
    <row r="7" spans="1:17" ht="12.75" customHeight="1">
      <c r="A7" s="13" t="s">
        <v>8</v>
      </c>
      <c r="B7" s="8" t="s">
        <v>9</v>
      </c>
      <c r="C7" s="9" t="s">
        <v>10</v>
      </c>
      <c r="D7" s="18" t="s">
        <v>11</v>
      </c>
      <c r="L7" t="s">
        <v>5</v>
      </c>
      <c r="M7" t="s">
        <v>6</v>
      </c>
      <c r="N7" t="s">
        <v>7</v>
      </c>
      <c r="Q7" s="1"/>
    </row>
    <row r="8" spans="1:15" ht="12.75" customHeight="1">
      <c r="A8" s="4" t="s">
        <v>34</v>
      </c>
      <c r="B8" s="4">
        <f>B95</f>
        <v>0</v>
      </c>
      <c r="C8" s="4">
        <f>C95+D95</f>
        <v>0</v>
      </c>
      <c r="D8" s="4">
        <f>IF(B8-C8&lt;0,0,B8-C8)</f>
        <v>0</v>
      </c>
      <c r="L8">
        <v>0.01</v>
      </c>
      <c r="M8">
        <v>496.07</v>
      </c>
      <c r="N8">
        <v>0</v>
      </c>
      <c r="O8" s="3">
        <v>0.0192</v>
      </c>
    </row>
    <row r="9" spans="12:15" ht="12.75" customHeight="1">
      <c r="L9">
        <v>496.08</v>
      </c>
      <c r="M9">
        <v>4210.41</v>
      </c>
      <c r="N9">
        <v>9.52</v>
      </c>
      <c r="O9" s="3">
        <v>0.064</v>
      </c>
    </row>
    <row r="10" spans="1:15" ht="12.75" customHeight="1">
      <c r="A10" s="11" t="s">
        <v>13</v>
      </c>
      <c r="D10" s="21">
        <f>ROUND(P39,0)</f>
        <v>0</v>
      </c>
      <c r="L10">
        <v>4210.42</v>
      </c>
      <c r="M10">
        <v>7399.42</v>
      </c>
      <c r="N10">
        <v>247.23</v>
      </c>
      <c r="O10" s="3">
        <v>0.10880000000000001</v>
      </c>
    </row>
    <row r="11" spans="1:15" ht="12.75" customHeight="1">
      <c r="A11" s="24" t="s">
        <v>14</v>
      </c>
      <c r="B11" s="5"/>
      <c r="C11" s="5"/>
      <c r="D11" s="33">
        <f>D77</f>
        <v>0</v>
      </c>
      <c r="E11" s="43" t="s">
        <v>83</v>
      </c>
      <c r="L11">
        <v>7399.43</v>
      </c>
      <c r="M11">
        <v>8601.5</v>
      </c>
      <c r="N11">
        <v>594.24</v>
      </c>
      <c r="O11" s="3">
        <v>0.16</v>
      </c>
    </row>
    <row r="12" spans="1:15" ht="12.75" customHeight="1" thickBot="1">
      <c r="A12" t="s">
        <v>15</v>
      </c>
      <c r="B12" s="5"/>
      <c r="C12" s="5"/>
      <c r="D12" s="19">
        <f>D10-D11</f>
        <v>0</v>
      </c>
      <c r="E12" s="44" t="s">
        <v>73</v>
      </c>
      <c r="L12">
        <v>8601.51</v>
      </c>
      <c r="M12">
        <v>10298.35</v>
      </c>
      <c r="N12">
        <v>786.55</v>
      </c>
      <c r="O12" s="3">
        <v>0.17920000000000003</v>
      </c>
    </row>
    <row r="13" spans="5:15" ht="12.75" customHeight="1" thickTop="1">
      <c r="E13" s="43" t="s">
        <v>75</v>
      </c>
      <c r="L13">
        <v>10298.36</v>
      </c>
      <c r="M13">
        <v>20770.29</v>
      </c>
      <c r="N13">
        <v>1090.62</v>
      </c>
      <c r="O13" s="3">
        <v>0.2136</v>
      </c>
    </row>
    <row r="14" spans="5:15" ht="12.75" customHeight="1">
      <c r="E14" s="44" t="s">
        <v>77</v>
      </c>
      <c r="L14">
        <v>20770.3</v>
      </c>
      <c r="M14">
        <v>32736.83</v>
      </c>
      <c r="N14">
        <v>3327.42</v>
      </c>
      <c r="O14" s="3">
        <v>0.2352</v>
      </c>
    </row>
    <row r="15" spans="1:15" ht="12.75" customHeight="1">
      <c r="A15" s="1" t="s">
        <v>35</v>
      </c>
      <c r="B15" s="5"/>
      <c r="C15" s="5"/>
      <c r="D15" s="27">
        <f>IF(D8*0.05&lt;D10,ROUND(D8*0.05,0),D10)</f>
        <v>0</v>
      </c>
      <c r="L15">
        <v>32736.84</v>
      </c>
      <c r="M15" s="1" t="s">
        <v>86</v>
      </c>
      <c r="N15">
        <v>6141.95</v>
      </c>
      <c r="O15" s="3">
        <v>0.3</v>
      </c>
    </row>
    <row r="16" spans="1:4" ht="12.75" customHeight="1">
      <c r="A16" s="24" t="s">
        <v>55</v>
      </c>
      <c r="B16" s="5"/>
      <c r="C16" s="5"/>
      <c r="D16" s="33">
        <f>B77</f>
        <v>0</v>
      </c>
    </row>
    <row r="17" spans="1:4" ht="12.75" customHeight="1" thickBot="1">
      <c r="A17" s="1" t="s">
        <v>56</v>
      </c>
      <c r="B17" s="5"/>
      <c r="C17" s="5"/>
      <c r="D17" s="37">
        <f>D15-D16</f>
        <v>0</v>
      </c>
    </row>
    <row r="18" spans="1:4" ht="12.75" customHeight="1" thickTop="1">
      <c r="A18" s="23"/>
      <c r="B18" s="5"/>
      <c r="C18" s="5"/>
      <c r="D18" s="34"/>
    </row>
    <row r="19" spans="1:4" ht="12.75" customHeight="1">
      <c r="A19" s="23"/>
      <c r="B19" s="5"/>
      <c r="C19" s="5"/>
      <c r="D19" s="34"/>
    </row>
    <row r="20" spans="1:4" ht="12.75" customHeight="1">
      <c r="A20" s="11" t="s">
        <v>37</v>
      </c>
      <c r="B20" s="5"/>
      <c r="C20" s="5"/>
      <c r="D20" s="27">
        <f>D10-D15</f>
        <v>0</v>
      </c>
    </row>
    <row r="21" spans="1:4" ht="12.75" customHeight="1">
      <c r="A21" s="24" t="s">
        <v>52</v>
      </c>
      <c r="B21" s="5"/>
      <c r="C21" s="5"/>
      <c r="D21" s="33">
        <f>C77</f>
        <v>0</v>
      </c>
    </row>
    <row r="22" spans="1:4" ht="12.75" customHeight="1" thickBot="1">
      <c r="A22" s="1" t="s">
        <v>36</v>
      </c>
      <c r="B22" s="5"/>
      <c r="C22" s="5"/>
      <c r="D22" s="19">
        <f>IF(D12&lt;0,0,IF(D17&lt;D12,D12-D17,0))</f>
        <v>0</v>
      </c>
    </row>
    <row r="23" spans="1:4" ht="12.75" customHeight="1" thickTop="1">
      <c r="A23" s="23"/>
      <c r="B23" s="5"/>
      <c r="C23" s="5"/>
      <c r="D23" s="20"/>
    </row>
    <row r="24" spans="1:14" ht="12.75" customHeight="1">
      <c r="A24" s="5"/>
      <c r="B24" s="5"/>
      <c r="C24" s="5"/>
      <c r="D24" s="5"/>
      <c r="E24" s="1"/>
      <c r="F24" s="1"/>
      <c r="G24" s="1"/>
      <c r="H24" s="1"/>
      <c r="I24" s="1"/>
      <c r="J24" s="1"/>
      <c r="L24" s="11" t="s">
        <v>32</v>
      </c>
      <c r="N24" s="12">
        <f>C44-B44+1</f>
        <v>1</v>
      </c>
    </row>
    <row r="25" spans="1:5" ht="12.75" customHeight="1">
      <c r="A25" s="22" t="s">
        <v>59</v>
      </c>
      <c r="B25" s="2"/>
      <c r="C25" s="2"/>
      <c r="D25" s="2"/>
      <c r="E25" s="43" t="s">
        <v>72</v>
      </c>
    </row>
    <row r="26" spans="5:10" ht="12.75" customHeight="1">
      <c r="E26" s="44" t="s">
        <v>73</v>
      </c>
      <c r="F26" s="1"/>
      <c r="G26" s="1"/>
      <c r="H26" s="1"/>
      <c r="I26" s="1"/>
      <c r="J26" s="1"/>
    </row>
    <row r="27" spans="1:12" ht="12.75" customHeight="1">
      <c r="A27" s="1" t="s">
        <v>74</v>
      </c>
      <c r="D27">
        <f>B95</f>
        <v>0</v>
      </c>
      <c r="E27" s="43" t="s">
        <v>75</v>
      </c>
      <c r="L27" s="1" t="s">
        <v>30</v>
      </c>
    </row>
    <row r="28" spans="1:5" ht="12.75" customHeight="1">
      <c r="A28" s="1" t="s">
        <v>76</v>
      </c>
      <c r="D28" s="45">
        <f>C95</f>
        <v>0</v>
      </c>
      <c r="E28" s="44" t="s">
        <v>77</v>
      </c>
    </row>
    <row r="29" spans="1:16" ht="12.75" customHeight="1">
      <c r="A29" s="1" t="s">
        <v>78</v>
      </c>
      <c r="D29" s="39">
        <v>0</v>
      </c>
      <c r="L29" t="s">
        <v>1</v>
      </c>
      <c r="M29" t="s">
        <v>1</v>
      </c>
      <c r="N29" t="s">
        <v>2</v>
      </c>
      <c r="O29" t="s">
        <v>3</v>
      </c>
      <c r="P29" t="s">
        <v>31</v>
      </c>
    </row>
    <row r="30" spans="1:14" ht="12.75" customHeight="1">
      <c r="A30" s="1" t="s">
        <v>60</v>
      </c>
      <c r="D30">
        <f>D27-D28-D29</f>
        <v>0</v>
      </c>
      <c r="L30" t="s">
        <v>5</v>
      </c>
      <c r="M30" t="s">
        <v>6</v>
      </c>
      <c r="N30" t="s">
        <v>7</v>
      </c>
    </row>
    <row r="31" spans="1:16" ht="12.75" customHeight="1">
      <c r="A31" s="11" t="s">
        <v>61</v>
      </c>
      <c r="D31" s="40">
        <v>0.175</v>
      </c>
      <c r="L31">
        <v>0.01</v>
      </c>
      <c r="M31">
        <f aca="true" t="shared" si="0" ref="M31:N34">ROUND(M8*$N$24,2)</f>
        <v>496.07</v>
      </c>
      <c r="N31">
        <f t="shared" si="0"/>
        <v>0</v>
      </c>
      <c r="O31" s="3">
        <v>0.0192</v>
      </c>
      <c r="P31">
        <f>IF(D8&lt;L32,D8*O31)</f>
        <v>0</v>
      </c>
    </row>
    <row r="32" spans="1:16" ht="12.75" customHeight="1">
      <c r="A32" s="1" t="s">
        <v>62</v>
      </c>
      <c r="D32" s="21">
        <f>ROUND(D30*D31-0.009,0)</f>
        <v>0</v>
      </c>
      <c r="L32">
        <f aca="true" t="shared" si="1" ref="L32:L38">0.01+M31</f>
        <v>496.08</v>
      </c>
      <c r="M32">
        <f t="shared" si="0"/>
        <v>4210.41</v>
      </c>
      <c r="N32">
        <f t="shared" si="0"/>
        <v>9.52</v>
      </c>
      <c r="O32" s="3">
        <v>0.064</v>
      </c>
      <c r="P32">
        <f aca="true" t="shared" si="2" ref="P32:P37">IF(AND($D$8&lt;L33,$D$8&gt;M31),($D$8-L32)*O32+N32,0)</f>
        <v>0</v>
      </c>
    </row>
    <row r="33" spans="1:16" ht="12.75" customHeight="1">
      <c r="A33" s="1" t="s">
        <v>63</v>
      </c>
      <c r="D33" s="21">
        <v>0</v>
      </c>
      <c r="L33">
        <f t="shared" si="1"/>
        <v>4210.42</v>
      </c>
      <c r="M33">
        <f t="shared" si="0"/>
        <v>7399.42</v>
      </c>
      <c r="N33">
        <f t="shared" si="0"/>
        <v>247.23</v>
      </c>
      <c r="O33" s="3">
        <v>0.10880000000000001</v>
      </c>
      <c r="P33">
        <f t="shared" si="2"/>
        <v>0</v>
      </c>
    </row>
    <row r="34" spans="1:16" ht="12.75" customHeight="1">
      <c r="A34" s="1" t="s">
        <v>79</v>
      </c>
      <c r="D34" s="21">
        <v>0</v>
      </c>
      <c r="L34">
        <f t="shared" si="1"/>
        <v>7399.43</v>
      </c>
      <c r="M34">
        <f t="shared" si="0"/>
        <v>8601.5</v>
      </c>
      <c r="N34">
        <f t="shared" si="0"/>
        <v>594.24</v>
      </c>
      <c r="O34" s="3">
        <v>0.16</v>
      </c>
      <c r="P34">
        <f t="shared" si="2"/>
        <v>0</v>
      </c>
    </row>
    <row r="35" spans="1:16" ht="12.75" customHeight="1">
      <c r="A35" s="1" t="s">
        <v>80</v>
      </c>
      <c r="D35" s="21">
        <v>0</v>
      </c>
      <c r="L35">
        <f t="shared" si="1"/>
        <v>8601.51</v>
      </c>
      <c r="M35">
        <f aca="true" t="shared" si="3" ref="M35:N37">ROUND(M12*$N$24,2)</f>
        <v>10298.35</v>
      </c>
      <c r="N35">
        <f t="shared" si="3"/>
        <v>786.55</v>
      </c>
      <c r="O35" s="3">
        <v>0.17920000000000003</v>
      </c>
      <c r="P35">
        <f t="shared" si="2"/>
        <v>0</v>
      </c>
    </row>
    <row r="36" spans="1:16" ht="12.75" customHeight="1">
      <c r="A36" s="11" t="s">
        <v>64</v>
      </c>
      <c r="D36" s="21">
        <v>0</v>
      </c>
      <c r="L36">
        <f t="shared" si="1"/>
        <v>10298.36</v>
      </c>
      <c r="M36">
        <f t="shared" si="3"/>
        <v>20770.29</v>
      </c>
      <c r="N36">
        <f t="shared" si="3"/>
        <v>1090.62</v>
      </c>
      <c r="O36" s="3">
        <v>0.2136</v>
      </c>
      <c r="P36">
        <f t="shared" si="2"/>
        <v>0</v>
      </c>
    </row>
    <row r="37" spans="1:16" ht="12.75" customHeight="1">
      <c r="A37" s="1" t="s">
        <v>81</v>
      </c>
      <c r="D37" s="41">
        <f>E95</f>
        <v>0</v>
      </c>
      <c r="L37">
        <f t="shared" si="1"/>
        <v>20770.3</v>
      </c>
      <c r="M37">
        <f t="shared" si="3"/>
        <v>32736.83</v>
      </c>
      <c r="N37">
        <f t="shared" si="3"/>
        <v>3327.42</v>
      </c>
      <c r="O37" s="3">
        <v>0.2352</v>
      </c>
      <c r="P37">
        <f t="shared" si="2"/>
        <v>0</v>
      </c>
    </row>
    <row r="38" spans="1:16" ht="12.75" customHeight="1">
      <c r="A38" s="1" t="s">
        <v>65</v>
      </c>
      <c r="D38" s="21">
        <f>IF(D32-SUM(D33:D37)&lt;0,0,D32-SUM(D33:D37))</f>
        <v>0</v>
      </c>
      <c r="L38">
        <f t="shared" si="1"/>
        <v>32736.84</v>
      </c>
      <c r="M38" s="1" t="s">
        <v>58</v>
      </c>
      <c r="N38">
        <f>ROUND(N15*$N$24,2)</f>
        <v>6141.95</v>
      </c>
      <c r="O38" s="3">
        <v>0.3</v>
      </c>
      <c r="P38">
        <f>IF($D$8&gt;M37,($D$8-L38)*O38+N38,0)</f>
        <v>0</v>
      </c>
    </row>
    <row r="39" spans="1:16" ht="12.75" customHeight="1">
      <c r="A39" s="1" t="s">
        <v>66</v>
      </c>
      <c r="D39" s="21">
        <f>F95</f>
        <v>0</v>
      </c>
      <c r="P39">
        <f>SUM(P31:P38)</f>
        <v>0</v>
      </c>
    </row>
    <row r="40" spans="1:4" ht="12.75" customHeight="1" thickBot="1">
      <c r="A40" s="1" t="s">
        <v>82</v>
      </c>
      <c r="D40" s="37">
        <f>D38-D39</f>
        <v>0</v>
      </c>
    </row>
    <row r="41" spans="1:4" ht="12.75" customHeight="1" thickTop="1">
      <c r="A41" s="5"/>
      <c r="B41" s="5"/>
      <c r="C41" s="5"/>
      <c r="D41" s="5"/>
    </row>
    <row r="42" spans="1:4" ht="12.75" customHeight="1">
      <c r="A42" s="5"/>
      <c r="B42" s="5"/>
      <c r="C42" s="5"/>
      <c r="D42" s="5"/>
    </row>
    <row r="43" spans="1:4" ht="12.75" customHeight="1">
      <c r="A43" s="4" t="s">
        <v>16</v>
      </c>
      <c r="B43" s="14" t="s">
        <v>17</v>
      </c>
      <c r="C43" s="14" t="s">
        <v>18</v>
      </c>
      <c r="D43" s="15" t="s">
        <v>19</v>
      </c>
    </row>
    <row r="44" spans="1:4" ht="12.75" customHeight="1">
      <c r="A44" s="16" t="s">
        <v>20</v>
      </c>
      <c r="B44" s="25">
        <v>1</v>
      </c>
      <c r="C44" s="25">
        <v>1</v>
      </c>
      <c r="D44" s="17">
        <v>2012</v>
      </c>
    </row>
    <row r="45" spans="1:4" ht="12.75" customHeight="1">
      <c r="A45" s="5"/>
      <c r="B45" s="5"/>
      <c r="C45" s="5"/>
      <c r="D45" s="5"/>
    </row>
    <row r="46" spans="1:4" ht="12.75" customHeight="1">
      <c r="A46" s="5"/>
      <c r="B46" s="5"/>
      <c r="C46" s="5"/>
      <c r="D46" s="5"/>
    </row>
    <row r="47" spans="1:4" ht="12.75" customHeight="1">
      <c r="A47" s="22" t="s">
        <v>21</v>
      </c>
      <c r="B47" s="2"/>
      <c r="C47" s="2"/>
      <c r="D47" s="2"/>
    </row>
    <row r="48" spans="1:4" ht="12.75" customHeight="1">
      <c r="A48" s="35"/>
      <c r="B48" s="5"/>
      <c r="C48" s="5"/>
      <c r="D48" s="5"/>
    </row>
    <row r="49" spans="1:4" ht="12.75" customHeight="1">
      <c r="A49" s="1" t="s">
        <v>22</v>
      </c>
      <c r="B49" s="5"/>
      <c r="C49" s="5"/>
      <c r="D49" s="26">
        <v>0</v>
      </c>
    </row>
    <row r="50" spans="1:4" ht="12.75" customHeight="1">
      <c r="A50" t="s">
        <v>23</v>
      </c>
      <c r="B50" s="5"/>
      <c r="C50" s="5"/>
      <c r="D50" s="26">
        <v>0</v>
      </c>
    </row>
    <row r="51" spans="1:4" ht="12.75" customHeight="1" thickBot="1">
      <c r="A51" t="s">
        <v>24</v>
      </c>
      <c r="B51" s="5"/>
      <c r="C51" s="5"/>
      <c r="D51" s="19">
        <f>D49+D50</f>
        <v>0</v>
      </c>
    </row>
    <row r="52" spans="2:4" ht="12.75" customHeight="1" thickTop="1">
      <c r="B52" s="5"/>
      <c r="C52" s="5"/>
      <c r="D52" s="26"/>
    </row>
    <row r="53" spans="1:4" ht="12.75" customHeight="1">
      <c r="A53" t="s">
        <v>25</v>
      </c>
      <c r="B53" s="5"/>
      <c r="C53" s="5"/>
      <c r="D53" s="21">
        <f>ROUND(D49*0.16-0.009,0)</f>
        <v>0</v>
      </c>
    </row>
    <row r="54" spans="1:4" ht="12.75" customHeight="1">
      <c r="A54" t="s">
        <v>26</v>
      </c>
      <c r="B54" s="5"/>
      <c r="C54" s="5"/>
      <c r="D54" s="21">
        <f>ROUND(D53/3*2-0.009,0)</f>
        <v>0</v>
      </c>
    </row>
    <row r="55" spans="1:4" ht="12.75" customHeight="1">
      <c r="A55" t="s">
        <v>27</v>
      </c>
      <c r="B55" s="5"/>
      <c r="C55" s="5"/>
      <c r="D55" s="26"/>
    </row>
    <row r="56" spans="1:4" ht="12.75" customHeight="1">
      <c r="A56" t="s">
        <v>57</v>
      </c>
      <c r="D56" s="21">
        <f>D53-D54-D55</f>
        <v>0</v>
      </c>
    </row>
    <row r="57" spans="1:4" ht="12.75">
      <c r="A57" t="s">
        <v>28</v>
      </c>
      <c r="B57" s="5"/>
      <c r="C57" s="5"/>
      <c r="D57" s="26"/>
    </row>
    <row r="58" spans="1:4" ht="12.75" customHeight="1" thickBot="1">
      <c r="A58" t="s">
        <v>29</v>
      </c>
      <c r="D58" s="19">
        <f>D56-D57</f>
        <v>0</v>
      </c>
    </row>
    <row r="59" spans="1:4" ht="12.75" customHeight="1" thickTop="1">
      <c r="A59" s="5"/>
      <c r="B59" s="5"/>
      <c r="C59" s="5"/>
      <c r="D59" s="5"/>
    </row>
    <row r="60" spans="1:4" ht="12.75" customHeight="1">
      <c r="A60" s="5"/>
      <c r="B60" s="5"/>
      <c r="C60" s="5"/>
      <c r="D60" s="5"/>
    </row>
    <row r="61" spans="1:4" ht="12.75" customHeight="1">
      <c r="A61" s="5"/>
      <c r="B61" s="5"/>
      <c r="C61" s="5"/>
      <c r="D61" s="5"/>
    </row>
    <row r="62" spans="1:5" ht="12.75" customHeight="1">
      <c r="A62" s="29" t="s">
        <v>67</v>
      </c>
      <c r="B62" s="2"/>
      <c r="C62" s="2"/>
      <c r="D62" s="2"/>
      <c r="E62" s="38" t="s">
        <v>71</v>
      </c>
    </row>
    <row r="63" spans="1:4" ht="12.75" customHeight="1">
      <c r="A63" s="5"/>
      <c r="B63" s="5"/>
      <c r="C63" s="5"/>
      <c r="D63" s="5"/>
    </row>
    <row r="64" spans="1:5" ht="12.75" customHeight="1">
      <c r="A64" s="28" t="s">
        <v>50</v>
      </c>
      <c r="B64" s="28" t="s">
        <v>54</v>
      </c>
      <c r="C64" s="38" t="s">
        <v>53</v>
      </c>
      <c r="D64" s="28" t="s">
        <v>51</v>
      </c>
      <c r="E64" s="38" t="s">
        <v>71</v>
      </c>
    </row>
    <row r="65" spans="1:5" ht="12.75" customHeight="1">
      <c r="A65" s="31" t="s">
        <v>38</v>
      </c>
      <c r="B65" s="36"/>
      <c r="C65" s="36"/>
      <c r="D65" s="32">
        <f>B65+C65</f>
        <v>0</v>
      </c>
      <c r="E65" s="32">
        <v>0</v>
      </c>
    </row>
    <row r="66" spans="1:5" ht="12.75" customHeight="1">
      <c r="A66" s="31" t="s">
        <v>39</v>
      </c>
      <c r="B66" s="36"/>
      <c r="C66" s="36"/>
      <c r="D66" s="32">
        <f aca="true" t="shared" si="4" ref="D66:D76">B66+C66</f>
        <v>0</v>
      </c>
      <c r="E66" s="32">
        <v>0</v>
      </c>
    </row>
    <row r="67" spans="1:5" ht="12.75" customHeight="1">
      <c r="A67" s="31" t="s">
        <v>40</v>
      </c>
      <c r="B67" s="36"/>
      <c r="C67" s="36"/>
      <c r="D67" s="32">
        <f t="shared" si="4"/>
        <v>0</v>
      </c>
      <c r="E67" s="32">
        <v>0</v>
      </c>
    </row>
    <row r="68" spans="1:5" ht="12.75" customHeight="1">
      <c r="A68" s="31" t="s">
        <v>41</v>
      </c>
      <c r="B68" s="36"/>
      <c r="C68" s="36"/>
      <c r="D68" s="32">
        <f t="shared" si="4"/>
        <v>0</v>
      </c>
      <c r="E68" s="32">
        <v>0</v>
      </c>
    </row>
    <row r="69" spans="1:5" ht="12.75" customHeight="1">
      <c r="A69" s="31" t="s">
        <v>42</v>
      </c>
      <c r="B69" s="36"/>
      <c r="C69" s="36"/>
      <c r="D69" s="32">
        <f t="shared" si="4"/>
        <v>0</v>
      </c>
      <c r="E69" s="32">
        <v>0</v>
      </c>
    </row>
    <row r="70" spans="1:5" ht="12.75" customHeight="1">
      <c r="A70" s="31" t="s">
        <v>43</v>
      </c>
      <c r="B70" s="36"/>
      <c r="C70" s="36"/>
      <c r="D70" s="32">
        <f t="shared" si="4"/>
        <v>0</v>
      </c>
      <c r="E70" s="32">
        <v>0</v>
      </c>
    </row>
    <row r="71" spans="1:5" ht="12.75">
      <c r="A71" s="31" t="s">
        <v>44</v>
      </c>
      <c r="B71" s="36"/>
      <c r="C71" s="36"/>
      <c r="D71" s="32">
        <f t="shared" si="4"/>
        <v>0</v>
      </c>
      <c r="E71" s="32">
        <v>0</v>
      </c>
    </row>
    <row r="72" spans="1:5" ht="12.75">
      <c r="A72" s="31" t="s">
        <v>45</v>
      </c>
      <c r="B72" s="36"/>
      <c r="C72" s="36"/>
      <c r="D72" s="32">
        <f t="shared" si="4"/>
        <v>0</v>
      </c>
      <c r="E72" s="32">
        <v>0</v>
      </c>
    </row>
    <row r="73" spans="1:5" ht="12.75">
      <c r="A73" s="31" t="s">
        <v>46</v>
      </c>
      <c r="B73" s="36"/>
      <c r="C73" s="36"/>
      <c r="D73" s="32">
        <f t="shared" si="4"/>
        <v>0</v>
      </c>
      <c r="E73" s="32">
        <v>0</v>
      </c>
    </row>
    <row r="74" spans="1:5" ht="12.75">
      <c r="A74" s="31" t="s">
        <v>47</v>
      </c>
      <c r="B74" s="36"/>
      <c r="C74" s="36"/>
      <c r="D74" s="32">
        <f t="shared" si="4"/>
        <v>0</v>
      </c>
      <c r="E74" s="32">
        <v>0</v>
      </c>
    </row>
    <row r="75" spans="1:5" ht="12.75">
      <c r="A75" s="31" t="s">
        <v>48</v>
      </c>
      <c r="B75" s="36"/>
      <c r="C75" s="36"/>
      <c r="D75" s="32">
        <f t="shared" si="4"/>
        <v>0</v>
      </c>
      <c r="E75" s="32">
        <v>0</v>
      </c>
    </row>
    <row r="76" spans="1:5" ht="12.75">
      <c r="A76" s="31" t="s">
        <v>49</v>
      </c>
      <c r="B76" s="36"/>
      <c r="C76" s="36"/>
      <c r="D76" s="32">
        <f t="shared" si="4"/>
        <v>0</v>
      </c>
      <c r="E76" s="32">
        <v>0</v>
      </c>
    </row>
    <row r="77" spans="1:5" ht="12.75">
      <c r="A77" s="30" t="s">
        <v>12</v>
      </c>
      <c r="B77" s="32">
        <f>SUM(B65:B76)</f>
        <v>0</v>
      </c>
      <c r="C77" s="32">
        <f>SUM(C65:C76)</f>
        <v>0</v>
      </c>
      <c r="D77" s="32">
        <f>SUM(D65:D76)</f>
        <v>0</v>
      </c>
      <c r="E77" s="32">
        <f>SUM(E65:E76)</f>
        <v>0</v>
      </c>
    </row>
    <row r="80" spans="1:6" ht="12.75">
      <c r="A80" s="29" t="s">
        <v>84</v>
      </c>
      <c r="B80" s="2"/>
      <c r="C80" s="2"/>
      <c r="D80" s="2"/>
      <c r="E80" s="2"/>
      <c r="F80" s="2"/>
    </row>
    <row r="81" spans="1:6" ht="12.75">
      <c r="A81" s="5"/>
      <c r="B81" s="5"/>
      <c r="C81" s="5"/>
      <c r="D81" s="5"/>
      <c r="E81" s="5"/>
      <c r="F81" s="2"/>
    </row>
    <row r="82" spans="1:6" ht="38.25">
      <c r="A82" s="28" t="s">
        <v>50</v>
      </c>
      <c r="B82" s="38" t="s">
        <v>9</v>
      </c>
      <c r="C82" s="38" t="s">
        <v>10</v>
      </c>
      <c r="D82" s="38" t="s">
        <v>87</v>
      </c>
      <c r="E82" s="38" t="s">
        <v>69</v>
      </c>
      <c r="F82" s="38" t="s">
        <v>70</v>
      </c>
    </row>
    <row r="83" spans="1:6" ht="12.75">
      <c r="A83" s="31" t="s">
        <v>38</v>
      </c>
      <c r="B83" s="36">
        <v>0</v>
      </c>
      <c r="C83" s="36">
        <v>0</v>
      </c>
      <c r="D83" s="36">
        <v>0</v>
      </c>
      <c r="E83" s="36">
        <v>0</v>
      </c>
      <c r="F83" s="36">
        <v>0</v>
      </c>
    </row>
    <row r="84" spans="1:6" ht="12.75">
      <c r="A84" s="31" t="s">
        <v>39</v>
      </c>
      <c r="B84" s="36">
        <v>0</v>
      </c>
      <c r="C84" s="36">
        <v>0</v>
      </c>
      <c r="D84" s="36">
        <v>0</v>
      </c>
      <c r="E84" s="36">
        <v>0</v>
      </c>
      <c r="F84" s="36">
        <v>0</v>
      </c>
    </row>
    <row r="85" spans="1:6" ht="12.75">
      <c r="A85" s="31" t="s">
        <v>40</v>
      </c>
      <c r="B85" s="36">
        <v>0</v>
      </c>
      <c r="C85" s="36">
        <v>0</v>
      </c>
      <c r="D85" s="36">
        <v>0</v>
      </c>
      <c r="E85" s="36">
        <v>0</v>
      </c>
      <c r="F85" s="36">
        <v>0</v>
      </c>
    </row>
    <row r="86" spans="1:6" ht="12.75">
      <c r="A86" s="31" t="s">
        <v>41</v>
      </c>
      <c r="B86" s="36">
        <v>0</v>
      </c>
      <c r="C86" s="36">
        <v>0</v>
      </c>
      <c r="D86" s="36">
        <v>0</v>
      </c>
      <c r="E86" s="36">
        <v>0</v>
      </c>
      <c r="F86" s="36">
        <v>0</v>
      </c>
    </row>
    <row r="87" spans="1:6" ht="12.75">
      <c r="A87" s="31" t="s">
        <v>42</v>
      </c>
      <c r="B87" s="36">
        <v>0</v>
      </c>
      <c r="C87" s="36">
        <v>0</v>
      </c>
      <c r="D87" s="36">
        <v>0</v>
      </c>
      <c r="E87" s="36">
        <v>0</v>
      </c>
      <c r="F87" s="36">
        <v>0</v>
      </c>
    </row>
    <row r="88" spans="1:6" ht="12.75">
      <c r="A88" s="31" t="s">
        <v>43</v>
      </c>
      <c r="B88" s="36">
        <v>0</v>
      </c>
      <c r="C88" s="36">
        <v>0</v>
      </c>
      <c r="D88" s="36">
        <v>0</v>
      </c>
      <c r="E88" s="36">
        <v>0</v>
      </c>
      <c r="F88" s="36">
        <v>0</v>
      </c>
    </row>
    <row r="89" spans="1:6" ht="12.75">
      <c r="A89" s="31" t="s">
        <v>44</v>
      </c>
      <c r="B89" s="36">
        <v>0</v>
      </c>
      <c r="C89" s="36">
        <v>0</v>
      </c>
      <c r="D89" s="36">
        <v>0</v>
      </c>
      <c r="E89" s="36">
        <v>0</v>
      </c>
      <c r="F89" s="36">
        <v>0</v>
      </c>
    </row>
    <row r="90" spans="1:6" ht="12.75">
      <c r="A90" s="31" t="s">
        <v>45</v>
      </c>
      <c r="B90" s="36">
        <v>0</v>
      </c>
      <c r="C90" s="36">
        <v>0</v>
      </c>
      <c r="D90" s="36">
        <v>0</v>
      </c>
      <c r="E90" s="36">
        <v>0</v>
      </c>
      <c r="F90" s="36">
        <v>0</v>
      </c>
    </row>
    <row r="91" spans="1:6" ht="12.75">
      <c r="A91" s="31" t="s">
        <v>46</v>
      </c>
      <c r="B91" s="36">
        <v>0</v>
      </c>
      <c r="C91" s="36">
        <v>0</v>
      </c>
      <c r="D91" s="36">
        <v>0</v>
      </c>
      <c r="E91" s="36">
        <v>0</v>
      </c>
      <c r="F91" s="36">
        <v>0</v>
      </c>
    </row>
    <row r="92" spans="1:6" ht="12.75">
      <c r="A92" s="31" t="s">
        <v>47</v>
      </c>
      <c r="B92" s="36">
        <v>0</v>
      </c>
      <c r="C92" s="36">
        <v>0</v>
      </c>
      <c r="D92" s="36">
        <v>0</v>
      </c>
      <c r="E92" s="36">
        <v>0</v>
      </c>
      <c r="F92" s="36">
        <v>0</v>
      </c>
    </row>
    <row r="93" spans="1:6" ht="12.75">
      <c r="A93" s="31" t="s">
        <v>48</v>
      </c>
      <c r="B93" s="36">
        <v>0</v>
      </c>
      <c r="C93" s="36">
        <v>0</v>
      </c>
      <c r="D93" s="36">
        <v>0</v>
      </c>
      <c r="E93" s="36">
        <v>0</v>
      </c>
      <c r="F93" s="36">
        <v>0</v>
      </c>
    </row>
    <row r="94" spans="1:6" ht="12.75">
      <c r="A94" s="31" t="s">
        <v>49</v>
      </c>
      <c r="B94" s="36">
        <v>0</v>
      </c>
      <c r="C94" s="36">
        <v>0</v>
      </c>
      <c r="D94" s="36">
        <v>0</v>
      </c>
      <c r="E94" s="36">
        <v>0</v>
      </c>
      <c r="F94" s="36">
        <v>0</v>
      </c>
    </row>
    <row r="95" spans="1:6" ht="12.75">
      <c r="A95" s="30" t="s">
        <v>12</v>
      </c>
      <c r="B95" s="32">
        <f>SUM(B83:B94)</f>
        <v>0</v>
      </c>
      <c r="C95" s="32">
        <f>SUM(C83:C94)</f>
        <v>0</v>
      </c>
      <c r="D95" s="32">
        <f>SUM(D83:D94)</f>
        <v>0</v>
      </c>
      <c r="E95" s="32">
        <f>SUM(E83:E94)</f>
        <v>0</v>
      </c>
      <c r="F95" s="32">
        <f>SUM(F83:F94)</f>
        <v>0</v>
      </c>
    </row>
  </sheetData>
  <printOptions horizontalCentered="1"/>
  <pageMargins left="0.1968503937007874" right="0.1968503937007874" top="0.5905511811023623" bottom="0.3937007874015748" header="0" footer="0"/>
  <pageSetup fitToHeight="1" fitToWidth="1" horizontalDpi="300" verticalDpi="3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Salazar</dc:creator>
  <cp:keywords/>
  <dc:description/>
  <cp:lastModifiedBy>Salvador</cp:lastModifiedBy>
  <cp:lastPrinted>2009-01-09T20:13:17Z</cp:lastPrinted>
  <dcterms:created xsi:type="dcterms:W3CDTF">2004-03-18T15:27:28Z</dcterms:created>
  <dcterms:modified xsi:type="dcterms:W3CDTF">2012-02-07T15:02:56Z</dcterms:modified>
  <cp:category/>
  <cp:version/>
  <cp:contentType/>
  <cp:contentStatus/>
</cp:coreProperties>
</file>